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kázky\EPC_Těrlicko\Aktualizace analýzy\"/>
    </mc:Choice>
  </mc:AlternateContent>
  <xr:revisionPtr revIDLastSave="0" documentId="13_ncr:1_{2228010F-A8F3-40DB-94D0-328B23AF11C6}" xr6:coauthVersionLast="47" xr6:coauthVersionMax="47" xr10:uidLastSave="{00000000-0000-0000-0000-000000000000}"/>
  <bookViews>
    <workbookView xWindow="-27870" yWindow="1920" windowWidth="22140" windowHeight="13050" xr2:uid="{98B25FF2-B097-4BFA-9E61-0E58FF7E3995}"/>
  </bookViews>
  <sheets>
    <sheet name="1 Obecní úřad" sheetId="1" r:id="rId1"/>
    <sheet name="2 Restaurace na nám." sheetId="3" r:id="rId2"/>
    <sheet name="3 KD Těrlicko" sheetId="2" r:id="rId3"/>
    <sheet name="4 KD Hradiště" sheetId="4" r:id="rId4"/>
    <sheet name="5 HZ Těrlicko" sheetId="5" r:id="rId5"/>
    <sheet name="6 HZ Hradiště" sheetId="7" r:id="rId6"/>
    <sheet name="7 ZŠ Těrlicko_Školní" sheetId="6" r:id="rId7"/>
    <sheet name=" 8 ZŠ a MŠ polská" sheetId="8" r:id="rId8"/>
    <sheet name=" 9 ZŠ a MŠ Hradiště" sheetId="9" r:id="rId9"/>
    <sheet name=" 10 MŠ Těrlicko_Májová" sheetId="10" r:id="rId10"/>
    <sheet name="SOUHRN" sheetId="11" r:id="rId11"/>
    <sheet name="List2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1" l="1"/>
  <c r="E3" i="11"/>
  <c r="C4" i="11"/>
  <c r="C3" i="11"/>
  <c r="B4" i="11"/>
  <c r="B3" i="11"/>
  <c r="O18" i="10"/>
  <c r="O19" i="10"/>
  <c r="O20" i="10"/>
  <c r="O21" i="10"/>
  <c r="O22" i="10"/>
  <c r="O23" i="10"/>
  <c r="O24" i="10"/>
  <c r="O26" i="10"/>
  <c r="O27" i="10"/>
  <c r="O28" i="10"/>
  <c r="O29" i="10"/>
  <c r="O17" i="10"/>
  <c r="N30" i="9"/>
  <c r="O29" i="9"/>
  <c r="O28" i="9"/>
  <c r="O27" i="9"/>
  <c r="O26" i="9"/>
  <c r="O24" i="9"/>
  <c r="O23" i="9"/>
  <c r="O22" i="9"/>
  <c r="O21" i="9"/>
  <c r="O20" i="9"/>
  <c r="O19" i="9"/>
  <c r="O18" i="9"/>
  <c r="O17" i="9"/>
  <c r="L30" i="9"/>
  <c r="K30" i="9"/>
  <c r="L31" i="9" s="1"/>
  <c r="R30" i="6"/>
  <c r="S18" i="6"/>
  <c r="S19" i="6"/>
  <c r="S20" i="6"/>
  <c r="S21" i="6"/>
  <c r="S22" i="6"/>
  <c r="S23" i="6"/>
  <c r="S24" i="6"/>
  <c r="S26" i="6"/>
  <c r="S27" i="6"/>
  <c r="S28" i="6"/>
  <c r="S29" i="6"/>
  <c r="S17" i="6"/>
  <c r="P31" i="6"/>
  <c r="P30" i="6"/>
  <c r="O30" i="6"/>
  <c r="N31" i="6"/>
  <c r="N30" i="6"/>
  <c r="M30" i="6"/>
  <c r="U17" i="8"/>
  <c r="Q17" i="8"/>
  <c r="Q22" i="7"/>
  <c r="Q17" i="7"/>
  <c r="L30" i="7"/>
  <c r="K30" i="7"/>
  <c r="L31" i="7" s="1"/>
  <c r="O23" i="5"/>
  <c r="O22" i="5"/>
  <c r="O17" i="5"/>
  <c r="L30" i="5"/>
  <c r="K30" i="5"/>
  <c r="O30" i="9" l="1"/>
  <c r="S30" i="6"/>
  <c r="L31" i="5"/>
  <c r="T30" i="4"/>
  <c r="T29" i="4"/>
  <c r="R29" i="4"/>
  <c r="Q29" i="4"/>
  <c r="S23" i="4"/>
  <c r="S22" i="4"/>
  <c r="S17" i="4"/>
  <c r="O27" i="4"/>
  <c r="N29" i="4"/>
  <c r="O18" i="4"/>
  <c r="O19" i="4"/>
  <c r="O20" i="4"/>
  <c r="O21" i="4"/>
  <c r="O22" i="4"/>
  <c r="O23" i="4"/>
  <c r="O24" i="4"/>
  <c r="O25" i="4"/>
  <c r="O26" i="4"/>
  <c r="O28" i="4"/>
  <c r="O17" i="4"/>
  <c r="M18" i="2"/>
  <c r="M19" i="2"/>
  <c r="M20" i="2"/>
  <c r="M21" i="2"/>
  <c r="M22" i="2"/>
  <c r="M23" i="2"/>
  <c r="M24" i="2"/>
  <c r="M26" i="2"/>
  <c r="M27" i="2"/>
  <c r="M28" i="2"/>
  <c r="M29" i="2"/>
  <c r="M17" i="2"/>
  <c r="O22" i="3"/>
  <c r="O17" i="3"/>
  <c r="O22" i="1"/>
  <c r="O17" i="1"/>
  <c r="L31" i="1"/>
  <c r="Z30" i="8"/>
  <c r="Y30" i="8"/>
  <c r="N30" i="8"/>
  <c r="M30" i="8"/>
  <c r="T30" i="8"/>
  <c r="S30" i="8"/>
  <c r="P30" i="8"/>
  <c r="V30" i="8"/>
  <c r="U21" i="8"/>
  <c r="U30" i="8" s="1"/>
  <c r="Q21" i="8"/>
  <c r="Q30" i="8" s="1"/>
  <c r="C30" i="9"/>
  <c r="D30" i="9"/>
  <c r="G30" i="9"/>
  <c r="H30" i="9"/>
  <c r="S30" i="9"/>
  <c r="Q30" i="9"/>
  <c r="F30" i="9"/>
  <c r="E30" i="9"/>
  <c r="P30" i="9"/>
  <c r="M30" i="9"/>
  <c r="T30" i="9"/>
  <c r="T31" i="9" s="1"/>
  <c r="P31" i="9" l="1"/>
  <c r="S29" i="4"/>
  <c r="O29" i="4"/>
  <c r="Z31" i="8"/>
  <c r="N31" i="8"/>
  <c r="V31" i="8"/>
  <c r="H31" i="9"/>
  <c r="F31" i="9"/>
  <c r="R30" i="9"/>
  <c r="R31" i="9" s="1"/>
  <c r="V30" i="6"/>
  <c r="U30" i="6"/>
  <c r="V31" i="6" l="1"/>
  <c r="O30" i="2"/>
  <c r="K30" i="10"/>
  <c r="L30" i="10"/>
  <c r="X29" i="4"/>
  <c r="W29" i="4"/>
  <c r="V29" i="4"/>
  <c r="U29" i="4"/>
  <c r="P29" i="4"/>
  <c r="P30" i="4" s="1"/>
  <c r="M29" i="4"/>
  <c r="L29" i="4"/>
  <c r="K29" i="4"/>
  <c r="Q30" i="10"/>
  <c r="R30" i="10"/>
  <c r="S30" i="10"/>
  <c r="T30" i="10"/>
  <c r="P30" i="10"/>
  <c r="O30" i="10"/>
  <c r="N30" i="10"/>
  <c r="M30" i="10"/>
  <c r="F30" i="10"/>
  <c r="E30" i="10"/>
  <c r="P30" i="5"/>
  <c r="N30" i="5"/>
  <c r="M30" i="5"/>
  <c r="O30" i="3"/>
  <c r="S30" i="3"/>
  <c r="R30" i="3"/>
  <c r="Q30" i="3"/>
  <c r="P30" i="3"/>
  <c r="N30" i="3"/>
  <c r="M30" i="3"/>
  <c r="L30" i="3"/>
  <c r="K30" i="3"/>
  <c r="S30" i="1"/>
  <c r="P30" i="1"/>
  <c r="O30" i="1"/>
  <c r="N30" i="1"/>
  <c r="T30" i="1"/>
  <c r="R30" i="1"/>
  <c r="R31" i="1" s="1"/>
  <c r="L30" i="1"/>
  <c r="J30" i="1"/>
  <c r="I30" i="1"/>
  <c r="H30" i="1"/>
  <c r="G30" i="1"/>
  <c r="F30" i="1"/>
  <c r="E30" i="1"/>
  <c r="D30" i="1"/>
  <c r="C30" i="1"/>
  <c r="K30" i="1"/>
  <c r="Q30" i="1"/>
  <c r="AB30" i="8"/>
  <c r="AA30" i="8"/>
  <c r="X30" i="8"/>
  <c r="W30" i="8"/>
  <c r="X31" i="8" s="1"/>
  <c r="R30" i="8"/>
  <c r="R31" i="8" s="1"/>
  <c r="O30" i="8"/>
  <c r="L30" i="8"/>
  <c r="K30" i="8"/>
  <c r="V30" i="7"/>
  <c r="U30" i="7"/>
  <c r="T30" i="7"/>
  <c r="S30" i="7"/>
  <c r="R30" i="7"/>
  <c r="P30" i="7"/>
  <c r="O30" i="7"/>
  <c r="N30" i="7"/>
  <c r="M30" i="7"/>
  <c r="Q30" i="2"/>
  <c r="N30" i="2"/>
  <c r="L30" i="2"/>
  <c r="K30" i="2"/>
  <c r="J30" i="2"/>
  <c r="I30" i="2"/>
  <c r="X30" i="6"/>
  <c r="W30" i="6"/>
  <c r="K30" i="6"/>
  <c r="L30" i="6"/>
  <c r="T30" i="6"/>
  <c r="Q30" i="6"/>
  <c r="L30" i="4" l="1"/>
  <c r="J31" i="2"/>
  <c r="AB31" i="8"/>
  <c r="L31" i="10"/>
  <c r="T31" i="10"/>
  <c r="P31" i="3"/>
  <c r="T31" i="1"/>
  <c r="L31" i="6"/>
  <c r="R31" i="3"/>
  <c r="L31" i="3"/>
  <c r="P31" i="1"/>
  <c r="R30" i="2"/>
  <c r="P30" i="2"/>
  <c r="M30" i="2"/>
  <c r="N31" i="2" s="1"/>
  <c r="L31" i="8"/>
  <c r="X31" i="6"/>
  <c r="T31" i="6"/>
  <c r="F31" i="10"/>
  <c r="P31" i="10"/>
  <c r="R31" i="10"/>
  <c r="V31" i="7"/>
  <c r="N31" i="7"/>
  <c r="T31" i="7"/>
  <c r="O30" i="5"/>
  <c r="P31" i="5" s="1"/>
  <c r="T30" i="3"/>
  <c r="T31" i="3" s="1"/>
  <c r="M30" i="1"/>
  <c r="Q30" i="7"/>
  <c r="R31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Bago</author>
    <author>Radek</author>
  </authors>
  <commentList>
    <comment ref="L17" authorId="0" shapeId="0" xr:uid="{E501C324-B5A9-4B86-9398-A4F63F15E441}">
      <text>
        <r>
          <rPr>
            <b/>
            <sz val="9"/>
            <color indexed="81"/>
            <rFont val="Tahoma"/>
            <family val="2"/>
            <charset val="238"/>
          </rPr>
          <t>od 1.1.2024 do 21.8.2024</t>
        </r>
      </text>
    </comment>
    <comment ref="M17" authorId="0" shapeId="0" xr:uid="{8DC8F872-022D-4DB3-B5A8-648564E7F04E}">
      <text>
        <r>
          <rPr>
            <b/>
            <sz val="9"/>
            <color indexed="81"/>
            <rFont val="Tahoma"/>
            <family val="2"/>
            <charset val="238"/>
          </rPr>
          <t>od 1.1. do 27.5.2024</t>
        </r>
      </text>
    </comment>
    <comment ref="P17" authorId="0" shapeId="0" xr:uid="{D1F28F9D-4FC4-4C93-B07B-706D7DBE1792}">
      <text>
        <r>
          <rPr>
            <b/>
            <sz val="9"/>
            <color indexed="81"/>
            <rFont val="Tahoma"/>
            <family val="2"/>
            <charset val="238"/>
          </rPr>
          <t>od 1.1. do 27.5.2024</t>
        </r>
      </text>
    </comment>
    <comment ref="Q17" authorId="1" shapeId="0" xr:uid="{FD554A0C-EEB6-4D5C-A87B-138946881581}">
      <text>
        <r>
          <rPr>
            <b/>
            <sz val="9"/>
            <color indexed="81"/>
            <rFont val="Tahoma"/>
            <family val="2"/>
            <charset val="238"/>
          </rPr>
          <t>Radek:</t>
        </r>
        <r>
          <rPr>
            <sz val="9"/>
            <color indexed="81"/>
            <rFont val="Tahoma"/>
            <family val="2"/>
            <charset val="238"/>
          </rPr>
          <t xml:space="preserve">
5.1.2022 - 31.12.2022</t>
        </r>
      </text>
    </comment>
    <comment ref="S17" authorId="1" shapeId="0" xr:uid="{909CE1E7-5D7D-4C6B-89DA-7CBD5CF46CB3}">
      <text>
        <r>
          <rPr>
            <b/>
            <sz val="9"/>
            <color indexed="81"/>
            <rFont val="Tahoma"/>
            <family val="2"/>
            <charset val="238"/>
          </rPr>
          <t>Radek:</t>
        </r>
        <r>
          <rPr>
            <sz val="9"/>
            <color indexed="81"/>
            <rFont val="Tahoma"/>
            <family val="2"/>
            <charset val="238"/>
          </rPr>
          <t xml:space="preserve">
5.1.2022 - 31.12.2022</t>
        </r>
      </text>
    </comment>
    <comment ref="M22" authorId="0" shapeId="0" xr:uid="{277A345B-8BF8-4E38-92FB-B3445080F061}">
      <text>
        <r>
          <rPr>
            <b/>
            <sz val="9"/>
            <color indexed="81"/>
            <rFont val="Tahoma"/>
            <family val="2"/>
            <charset val="238"/>
          </rPr>
          <t>od 28.5. do 31.12.2024</t>
        </r>
      </text>
    </comment>
    <comment ref="P22" authorId="0" shapeId="0" xr:uid="{47067012-1D3B-4AEC-B0FF-72555FB82521}">
      <text>
        <r>
          <rPr>
            <b/>
            <sz val="9"/>
            <color indexed="81"/>
            <rFont val="Tahoma"/>
            <family val="2"/>
            <charset val="238"/>
          </rPr>
          <t>od 28.5. do 31.12.2024</t>
        </r>
      </text>
    </comment>
    <comment ref="K24" authorId="0" shapeId="0" xr:uid="{357666AD-F4C3-43FE-A28B-E6670B25BCA5}">
      <text>
        <r>
          <rPr>
            <b/>
            <sz val="9"/>
            <color indexed="81"/>
            <rFont val="Tahoma"/>
            <family val="2"/>
            <charset val="238"/>
          </rPr>
          <t>Od 1.8 do 21.8.2024</t>
        </r>
      </text>
    </comment>
    <comment ref="K25" authorId="0" shapeId="0" xr:uid="{7421301B-CF91-4F35-85D6-EFE7FE30DF03}">
      <text>
        <r>
          <rPr>
            <b/>
            <sz val="9"/>
            <color indexed="81"/>
            <rFont val="Tahoma"/>
            <family val="2"/>
            <charset val="238"/>
          </rPr>
          <t>od 22.8. do 31.8.2024</t>
        </r>
      </text>
    </comment>
    <comment ref="L25" authorId="0" shapeId="0" xr:uid="{74336475-D2EA-4DE4-83DD-3C604C417359}">
      <text>
        <r>
          <rPr>
            <b/>
            <sz val="9"/>
            <color indexed="81"/>
            <rFont val="Tahoma"/>
            <family val="2"/>
            <charset val="238"/>
          </rPr>
          <t>od 22.8.2024 do 31.12.2024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Bago</author>
  </authors>
  <commentList>
    <comment ref="M21" authorId="0" shapeId="0" xr:uid="{B8B54C5A-2B08-4847-A9FD-F8E197F637ED}">
      <text>
        <r>
          <rPr>
            <b/>
            <sz val="9"/>
            <color indexed="81"/>
            <rFont val="Tahoma"/>
            <family val="2"/>
            <charset val="238"/>
          </rPr>
          <t>od 1.5.2024 do 27.5.2024</t>
        </r>
      </text>
    </comment>
    <comment ref="P21" authorId="0" shapeId="0" xr:uid="{E0D35421-82BC-4811-9506-94E5122F1CE3}">
      <text>
        <r>
          <rPr>
            <b/>
            <sz val="9"/>
            <color indexed="81"/>
            <rFont val="Tahoma"/>
            <family val="2"/>
            <charset val="238"/>
          </rPr>
          <t>od 1.5.2024 do 27.5.2024</t>
        </r>
      </text>
    </comment>
    <comment ref="M22" authorId="0" shapeId="0" xr:uid="{8436CDD4-53F3-4754-8B9B-DAF02AEAD45A}">
      <text>
        <r>
          <rPr>
            <b/>
            <sz val="9"/>
            <color indexed="81"/>
            <rFont val="Tahoma"/>
            <family val="2"/>
            <charset val="238"/>
          </rPr>
          <t>od 28.5.2024 do 30.6.2024</t>
        </r>
      </text>
    </comment>
    <comment ref="P22" authorId="0" shapeId="0" xr:uid="{5C5E8296-E14C-47BE-8327-EB9C35A30E00}">
      <text>
        <r>
          <rPr>
            <b/>
            <sz val="9"/>
            <color indexed="81"/>
            <rFont val="Tahoma"/>
            <family val="2"/>
            <charset val="238"/>
          </rPr>
          <t>od 28.5.2024 do 30.6.2024</t>
        </r>
      </text>
    </comment>
    <comment ref="K24" authorId="0" shapeId="0" xr:uid="{F2DF554E-27E4-49C1-9578-8AB670C2076A}">
      <text>
        <r>
          <rPr>
            <b/>
            <sz val="9"/>
            <color indexed="81"/>
            <rFont val="Tahoma"/>
            <family val="2"/>
            <charset val="238"/>
          </rPr>
          <t>od 1.8.2024 do 21.8.2024</t>
        </r>
      </text>
    </comment>
    <comment ref="L24" authorId="0" shapeId="0" xr:uid="{D28C8A46-DBF8-456F-A0D2-743A56559CC2}">
      <text>
        <r>
          <rPr>
            <b/>
            <sz val="9"/>
            <color indexed="81"/>
            <rFont val="Tahoma"/>
            <family val="2"/>
            <charset val="238"/>
          </rPr>
          <t>od 1.8.2024 do 21.8.2024</t>
        </r>
      </text>
    </comment>
    <comment ref="K25" authorId="0" shapeId="0" xr:uid="{C1DF9696-87CE-4E35-9E86-E4197BD98C4B}">
      <text>
        <r>
          <rPr>
            <b/>
            <sz val="9"/>
            <color indexed="81"/>
            <rFont val="Tahoma"/>
            <family val="2"/>
            <charset val="238"/>
          </rPr>
          <t>od 22.8.2024 do 31.8.2024</t>
        </r>
      </text>
    </comment>
    <comment ref="L25" authorId="0" shapeId="0" xr:uid="{0AC61D38-5C17-4DA1-9AD4-A7E5713D0192}">
      <text>
        <r>
          <rPr>
            <b/>
            <sz val="9"/>
            <color indexed="81"/>
            <rFont val="Tahoma"/>
            <family val="2"/>
            <charset val="238"/>
          </rPr>
          <t>od 22.8.2024 do 31.8.2024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Bago</author>
  </authors>
  <commentList>
    <comment ref="L17" authorId="0" shapeId="0" xr:uid="{0D3A5327-16C9-4D13-B73E-35A96BBED3EA}">
      <text>
        <r>
          <rPr>
            <b/>
            <sz val="9"/>
            <color indexed="81"/>
            <rFont val="Tahoma"/>
            <family val="2"/>
            <charset val="238"/>
          </rPr>
          <t>od 1.1.2024 do 21.8.2024</t>
        </r>
      </text>
    </comment>
    <comment ref="P17" authorId="0" shapeId="0" xr:uid="{45BBB5F5-0711-4D8D-9019-A288D988242B}">
      <text>
        <r>
          <rPr>
            <b/>
            <sz val="9"/>
            <color indexed="81"/>
            <rFont val="Tahoma"/>
            <family val="2"/>
            <charset val="238"/>
          </rPr>
          <t xml:space="preserve">od 1.1. do 27.5.2024
</t>
        </r>
      </text>
    </comment>
    <comment ref="P22" authorId="0" shapeId="0" xr:uid="{EF47C063-C729-41D2-B944-F01E8FB59507}">
      <text>
        <r>
          <rPr>
            <b/>
            <sz val="9"/>
            <color indexed="81"/>
            <rFont val="Tahoma"/>
            <family val="2"/>
            <charset val="238"/>
          </rPr>
          <t xml:space="preserve">od 28.5. do 31.12.2024
</t>
        </r>
      </text>
    </comment>
    <comment ref="K24" authorId="0" shapeId="0" xr:uid="{28D4EAF0-B684-49A3-BD96-AA47CBEA5F36}">
      <text>
        <r>
          <rPr>
            <b/>
            <sz val="9"/>
            <color indexed="81"/>
            <rFont val="Tahoma"/>
            <family val="2"/>
            <charset val="238"/>
          </rPr>
          <t>od 1.8. do 21.8.2024</t>
        </r>
      </text>
    </comment>
    <comment ref="K25" authorId="0" shapeId="0" xr:uid="{92326199-2D05-4B67-8D09-7A2645EAED4A}">
      <text>
        <r>
          <rPr>
            <b/>
            <sz val="9"/>
            <color indexed="81"/>
            <rFont val="Tahoma"/>
            <family val="2"/>
            <charset val="238"/>
          </rPr>
          <t>od 22.8. do 31.8.2024</t>
        </r>
      </text>
    </comment>
    <comment ref="L25" authorId="0" shapeId="0" xr:uid="{51753EE6-1982-43D4-9EF4-D0CD03092AF5}">
      <text>
        <r>
          <rPr>
            <b/>
            <sz val="9"/>
            <color indexed="81"/>
            <rFont val="Tahoma"/>
            <family val="2"/>
            <charset val="238"/>
          </rPr>
          <t>od 22.8.2024 do 31.12.2024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Bago</author>
  </authors>
  <commentList>
    <comment ref="J17" authorId="0" shapeId="0" xr:uid="{66CF4F22-9055-4081-8A97-92F611AA1FA2}">
      <text>
        <r>
          <rPr>
            <b/>
            <sz val="9"/>
            <color indexed="81"/>
            <rFont val="Tahoma"/>
            <family val="2"/>
            <charset val="238"/>
          </rPr>
          <t xml:space="preserve">od 1.1.2024 do 21.8.2024
</t>
        </r>
      </text>
    </comment>
    <comment ref="I24" authorId="0" shapeId="0" xr:uid="{31E4D729-C8B5-42FB-96D8-B2E226056F31}">
      <text>
        <r>
          <rPr>
            <b/>
            <sz val="9"/>
            <color indexed="81"/>
            <rFont val="Tahoma"/>
            <family val="2"/>
            <charset val="238"/>
          </rPr>
          <t>od 1.8. do 21.8.2024</t>
        </r>
      </text>
    </comment>
    <comment ref="I25" authorId="0" shapeId="0" xr:uid="{7932469D-84A7-44BF-86B2-B6964E7D3F05}">
      <text>
        <r>
          <rPr>
            <b/>
            <sz val="9"/>
            <color indexed="81"/>
            <rFont val="Tahoma"/>
            <family val="2"/>
            <charset val="238"/>
          </rPr>
          <t>od 22.8. do 31.8.2024</t>
        </r>
      </text>
    </comment>
    <comment ref="J25" authorId="0" shapeId="0" xr:uid="{D66EF5CE-5CC7-44B9-8983-D54A150ABBFE}">
      <text>
        <r>
          <rPr>
            <b/>
            <sz val="9"/>
            <color indexed="81"/>
            <rFont val="Tahoma"/>
            <family val="2"/>
            <charset val="238"/>
          </rPr>
          <t xml:space="preserve">od 22.8.2024 do 31.12.2024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Bago</author>
  </authors>
  <commentList>
    <comment ref="T17" authorId="0" shapeId="0" xr:uid="{D8FE3FE8-5014-4EC7-AD19-9AD0A5F2CE95}">
      <text>
        <r>
          <rPr>
            <b/>
            <sz val="9"/>
            <color indexed="81"/>
            <rFont val="Tahoma"/>
            <family val="2"/>
            <charset val="238"/>
          </rPr>
          <t>od 1.1.2024 do 28.5.2024</t>
        </r>
      </text>
    </comment>
    <comment ref="Q22" authorId="0" shapeId="0" xr:uid="{2FD70841-6045-4508-9A98-090B247C51DD}">
      <text>
        <r>
          <rPr>
            <b/>
            <sz val="9"/>
            <color indexed="81"/>
            <rFont val="Tahoma"/>
            <family val="2"/>
            <charset val="238"/>
          </rPr>
          <t>od 29.5. do 30.6.2024</t>
        </r>
      </text>
    </comment>
    <comment ref="R22" authorId="0" shapeId="0" xr:uid="{66D51C0B-B895-47BD-B261-2B3EE3BA8B67}">
      <text>
        <r>
          <rPr>
            <b/>
            <sz val="9"/>
            <color indexed="81"/>
            <rFont val="Tahoma"/>
            <family val="2"/>
            <charset val="238"/>
          </rPr>
          <t>od 29.5. do 30.6.2024</t>
        </r>
      </text>
    </comment>
    <comment ref="S22" authorId="0" shapeId="0" xr:uid="{7461BF99-875D-43C3-BE0C-2FDF45F8AA61}">
      <text>
        <r>
          <rPr>
            <b/>
            <sz val="9"/>
            <color indexed="81"/>
            <rFont val="Tahoma"/>
            <family val="2"/>
            <charset val="238"/>
          </rPr>
          <t>od 29.5. do 30.6.2024</t>
        </r>
      </text>
    </comment>
    <comment ref="T22" authorId="0" shapeId="0" xr:uid="{ABC4C594-DBB9-4F4E-952F-1B78B05B7AA6}">
      <text>
        <r>
          <rPr>
            <b/>
            <sz val="9"/>
            <color indexed="81"/>
            <rFont val="Tahoma"/>
            <family val="2"/>
            <charset val="238"/>
          </rPr>
          <t>od 29.5.2024 do 31.12.2024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Bago</author>
    <author>Radek</author>
  </authors>
  <commentList>
    <comment ref="M17" authorId="0" shapeId="0" xr:uid="{CEDE0602-27F6-4224-9EB9-5A6242B2DB0F}">
      <text>
        <r>
          <rPr>
            <b/>
            <sz val="9"/>
            <color indexed="81"/>
            <rFont val="Tahoma"/>
            <family val="2"/>
            <charset val="238"/>
          </rPr>
          <t>od 1.1. do 22.5.2024</t>
        </r>
      </text>
    </comment>
    <comment ref="Q17" authorId="1" shapeId="0" xr:uid="{061BA3DB-DBF2-4238-BF12-5F20B154B375}">
      <text>
        <r>
          <rPr>
            <b/>
            <sz val="9"/>
            <color indexed="81"/>
            <rFont val="Tahoma"/>
            <family val="2"/>
            <charset val="238"/>
          </rPr>
          <t>Radek:</t>
        </r>
        <r>
          <rPr>
            <sz val="9"/>
            <color indexed="81"/>
            <rFont val="Tahoma"/>
            <family val="2"/>
            <charset val="238"/>
          </rPr>
          <t xml:space="preserve">
1.1.2022 - 8.12.2022</t>
        </r>
      </text>
    </comment>
    <comment ref="S17" authorId="1" shapeId="0" xr:uid="{74E1ACF0-5D99-46D0-ADDA-6837FFA6F4AC}">
      <text>
        <r>
          <rPr>
            <b/>
            <sz val="9"/>
            <color indexed="81"/>
            <rFont val="Tahoma"/>
            <family val="2"/>
            <charset val="238"/>
          </rPr>
          <t>Radek:</t>
        </r>
        <r>
          <rPr>
            <sz val="9"/>
            <color indexed="81"/>
            <rFont val="Tahoma"/>
            <family val="2"/>
            <charset val="238"/>
          </rPr>
          <t xml:space="preserve">
1.1.2022 - 8.12.2022</t>
        </r>
      </text>
    </comment>
    <comment ref="M22" authorId="0" shapeId="0" xr:uid="{C63C75C8-4839-4371-9089-DB9E22F4377E}">
      <text>
        <r>
          <rPr>
            <b/>
            <sz val="9"/>
            <color indexed="81"/>
            <rFont val="Tahoma"/>
            <family val="2"/>
            <charset val="238"/>
          </rPr>
          <t>od 23.5. do 30.6.2024</t>
        </r>
      </text>
    </comment>
    <comment ref="P22" authorId="0" shapeId="0" xr:uid="{68845D23-73F3-47AC-88A0-251F2FCA6C0A}">
      <text>
        <r>
          <rPr>
            <b/>
            <sz val="9"/>
            <color indexed="81"/>
            <rFont val="Tahoma"/>
            <family val="2"/>
            <charset val="238"/>
          </rPr>
          <t>od 23.5. do 31.12.2024</t>
        </r>
      </text>
    </comment>
    <comment ref="K24" authorId="0" shapeId="0" xr:uid="{B4C9E5CC-2B03-4400-AB76-C25482C7BAFF}">
      <text>
        <r>
          <rPr>
            <b/>
            <sz val="9"/>
            <color indexed="81"/>
            <rFont val="Tahoma"/>
            <family val="2"/>
            <charset val="238"/>
          </rPr>
          <t>od 1.8. do 21.8.2024</t>
        </r>
      </text>
    </comment>
    <comment ref="K25" authorId="0" shapeId="0" xr:uid="{1D5C2900-9825-4611-8DB1-AFB32AC76460}">
      <text>
        <r>
          <rPr>
            <b/>
            <sz val="9"/>
            <color indexed="81"/>
            <rFont val="Tahoma"/>
            <family val="2"/>
            <charset val="238"/>
          </rPr>
          <t>od 22.8. do 31.8.2024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Bago</author>
  </authors>
  <commentList>
    <comment ref="L17" authorId="0" shapeId="0" xr:uid="{5DCD04DC-675D-4A2F-B67C-6F74F6BFEA1F}">
      <text>
        <r>
          <rPr>
            <b/>
            <sz val="9"/>
            <color indexed="81"/>
            <rFont val="Tahoma"/>
            <family val="2"/>
            <charset val="238"/>
          </rPr>
          <t xml:space="preserve">od 1.1. do 23.8.2024
</t>
        </r>
      </text>
    </comment>
    <comment ref="N17" authorId="0" shapeId="0" xr:uid="{10BC9112-1B8A-4430-97DA-ECBEE8FA6B63}">
      <text>
        <r>
          <rPr>
            <b/>
            <sz val="9"/>
            <color indexed="81"/>
            <rFont val="Tahoma"/>
            <family val="2"/>
            <charset val="238"/>
          </rPr>
          <t>od 1.1. do 23.8.2024</t>
        </r>
      </text>
    </comment>
    <comment ref="O17" authorId="0" shapeId="0" xr:uid="{61EC342D-C7F4-4501-88CD-1938228C786F}">
      <text>
        <r>
          <rPr>
            <b/>
            <sz val="9"/>
            <color indexed="81"/>
            <rFont val="Tahoma"/>
            <family val="2"/>
            <charset val="238"/>
          </rPr>
          <t>od 1.1. do 8.6.2024</t>
        </r>
      </text>
    </comment>
    <comment ref="R17" authorId="0" shapeId="0" xr:uid="{3CB66E1E-7AC1-44D2-9E2E-9715CE2E6943}">
      <text>
        <r>
          <rPr>
            <b/>
            <sz val="9"/>
            <color indexed="81"/>
            <rFont val="Tahoma"/>
            <family val="2"/>
            <charset val="238"/>
          </rPr>
          <t>od 1.1. do 8.6.2024</t>
        </r>
      </text>
    </comment>
    <comment ref="O22" authorId="0" shapeId="0" xr:uid="{2C6003E5-E98E-4BB0-8FDC-C0CC44A967B7}">
      <text>
        <r>
          <rPr>
            <b/>
            <sz val="9"/>
            <color indexed="81"/>
            <rFont val="Tahoma"/>
            <family val="2"/>
            <charset val="238"/>
          </rPr>
          <t>od 9.6. do 31.12.2024</t>
        </r>
      </text>
    </comment>
    <comment ref="K24" authorId="0" shapeId="0" xr:uid="{E40011AF-6D23-4CAB-9749-E713574BED42}">
      <text>
        <r>
          <rPr>
            <b/>
            <sz val="9"/>
            <color indexed="81"/>
            <rFont val="Tahoma"/>
            <family val="2"/>
            <charset val="238"/>
          </rPr>
          <t xml:space="preserve">od 1.8. do 23.8.2024
</t>
        </r>
      </text>
    </comment>
    <comment ref="M24" authorId="0" shapeId="0" xr:uid="{82A8FBDB-60E2-473F-9230-88609BDA7732}">
      <text>
        <r>
          <rPr>
            <b/>
            <sz val="9"/>
            <color indexed="81"/>
            <rFont val="Tahoma"/>
            <family val="2"/>
            <charset val="238"/>
          </rPr>
          <t>od 1.8. do 23.8.2024</t>
        </r>
      </text>
    </comment>
    <comment ref="L25" authorId="0" shapeId="0" xr:uid="{F4E75363-061D-4568-89E3-760D5212F59D}">
      <text>
        <r>
          <rPr>
            <b/>
            <sz val="9"/>
            <color indexed="81"/>
            <rFont val="Tahoma"/>
            <family val="2"/>
            <charset val="238"/>
          </rPr>
          <t>od 24.8. do 31.12.2025</t>
        </r>
      </text>
    </comment>
    <comment ref="N25" authorId="0" shapeId="0" xr:uid="{25A186F5-629F-48CA-B594-3613D594736D}">
      <text>
        <r>
          <rPr>
            <b/>
            <sz val="9"/>
            <color indexed="81"/>
            <rFont val="Tahoma"/>
            <family val="2"/>
            <charset val="238"/>
          </rPr>
          <t>od 24.8. do 31.12.2024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Bago</author>
  </authors>
  <commentList>
    <comment ref="K24" authorId="0" shapeId="0" xr:uid="{BBD966B4-4B93-43E7-AC93-336F081C7C53}">
      <text>
        <r>
          <rPr>
            <b/>
            <sz val="9"/>
            <color indexed="81"/>
            <rFont val="Tahoma"/>
            <family val="2"/>
            <charset val="238"/>
          </rPr>
          <t>od 1.8.2024 do 21.8.2024</t>
        </r>
      </text>
    </comment>
    <comment ref="M24" authorId="0" shapeId="0" xr:uid="{7A490D85-9800-4525-B5A6-549BC0E8C7DA}">
      <text>
        <r>
          <rPr>
            <b/>
            <sz val="9"/>
            <color indexed="81"/>
            <rFont val="Tahoma"/>
            <family val="2"/>
            <charset val="238"/>
          </rPr>
          <t>od 1.8.2024 do 20.8.2024</t>
        </r>
      </text>
    </comment>
    <comment ref="O24" authorId="0" shapeId="0" xr:uid="{408AD0FE-A62B-4921-9ECE-D1B5E784FD4F}">
      <text>
        <r>
          <rPr>
            <b/>
            <sz val="9"/>
            <color indexed="81"/>
            <rFont val="Tahoma"/>
            <family val="2"/>
            <charset val="238"/>
          </rPr>
          <t xml:space="preserve">od 1.8.2024 do 21.8.2024
</t>
        </r>
      </text>
    </comment>
    <comment ref="K25" authorId="0" shapeId="0" xr:uid="{55EAFC27-75D6-40F8-923C-996C198B7C87}">
      <text>
        <r>
          <rPr>
            <b/>
            <sz val="9"/>
            <color indexed="81"/>
            <rFont val="Tahoma"/>
            <family val="2"/>
            <charset val="238"/>
          </rPr>
          <t>od 22.8.2024 do 31.8.2024</t>
        </r>
      </text>
    </comment>
    <comment ref="M25" authorId="0" shapeId="0" xr:uid="{A4F1AA78-0AAE-4D05-881B-37D97A8F8A34}">
      <text>
        <r>
          <rPr>
            <b/>
            <sz val="9"/>
            <color indexed="81"/>
            <rFont val="Tahoma"/>
            <family val="2"/>
            <charset val="238"/>
          </rPr>
          <t xml:space="preserve">od 21.8.2024 do 31.8.2024
</t>
        </r>
      </text>
    </comment>
    <comment ref="O25" authorId="0" shapeId="0" xr:uid="{CF603E81-85B5-4550-A27F-3B670F4F6DE6}">
      <text>
        <r>
          <rPr>
            <b/>
            <sz val="9"/>
            <color indexed="81"/>
            <rFont val="Tahoma"/>
            <family val="2"/>
            <charset val="238"/>
          </rPr>
          <t>od 22.8.2024 do 31.8.2024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Bago</author>
  </authors>
  <commentList>
    <comment ref="N17" authorId="0" shapeId="0" xr:uid="{632507C5-5D92-463A-B8E4-512B663C326F}">
      <text>
        <r>
          <rPr>
            <b/>
            <sz val="9"/>
            <color indexed="81"/>
            <rFont val="Tahoma"/>
            <family val="2"/>
            <charset val="238"/>
          </rPr>
          <t>od 1.1.2024 do 21.8.2024</t>
        </r>
      </text>
    </comment>
    <comment ref="R17" authorId="0" shapeId="0" xr:uid="{1270D115-D215-4AAB-8AA3-6183BECA35B3}">
      <text>
        <r>
          <rPr>
            <b/>
            <sz val="9"/>
            <color indexed="81"/>
            <rFont val="Tahoma"/>
            <family val="2"/>
            <charset val="238"/>
          </rPr>
          <t>od 1.1.2024 do 22.5.2024</t>
        </r>
      </text>
    </comment>
    <comment ref="W17" authorId="0" shapeId="0" xr:uid="{FBFEEB78-5E04-4E17-BCDF-279EAD47631A}">
      <text>
        <r>
          <rPr>
            <b/>
            <sz val="9"/>
            <color indexed="81"/>
            <rFont val="Tahoma"/>
            <family val="2"/>
            <charset val="238"/>
          </rPr>
          <t>od 1.1. do 4.1.2025</t>
        </r>
      </text>
    </comment>
    <comment ref="W18" authorId="0" shapeId="0" xr:uid="{93C193A5-EF8A-49E1-AA98-08F244505E50}">
      <text>
        <r>
          <rPr>
            <b/>
            <sz val="9"/>
            <color indexed="81"/>
            <rFont val="Tahoma"/>
            <family val="2"/>
            <charset val="238"/>
          </rPr>
          <t>od 5.1. do 8.4.2025</t>
        </r>
      </text>
    </comment>
    <comment ref="W20" authorId="0" shapeId="0" xr:uid="{9C8BCBBC-FB6E-4E8E-B2BF-F5CAEBE8442E}">
      <text>
        <r>
          <rPr>
            <b/>
            <sz val="9"/>
            <color indexed="81"/>
            <rFont val="Tahoma"/>
            <family val="2"/>
            <charset val="238"/>
          </rPr>
          <t>od 9.4. do 12.7.2024</t>
        </r>
      </text>
    </comment>
    <comment ref="R21" authorId="0" shapeId="0" xr:uid="{8B1C10E1-3813-481B-8482-0BD5390F11C2}">
      <text>
        <r>
          <rPr>
            <b/>
            <sz val="9"/>
            <color indexed="81"/>
            <rFont val="Tahoma"/>
            <family val="2"/>
            <charset val="238"/>
          </rPr>
          <t>od 23.5. do 31.12.2024</t>
        </r>
      </text>
    </comment>
    <comment ref="M24" authorId="0" shapeId="0" xr:uid="{1DEB8CB3-0FB6-487B-94DB-13CB5A7EAFE5}">
      <text>
        <r>
          <rPr>
            <b/>
            <sz val="9"/>
            <color indexed="81"/>
            <rFont val="Tahoma"/>
            <family val="2"/>
            <charset val="238"/>
          </rPr>
          <t>od 1.8.2025 do 21.8.2025</t>
        </r>
      </text>
    </comment>
    <comment ref="K25" authorId="0" shapeId="0" xr:uid="{1726E1CD-4DAF-45CF-AA95-4A9B2C20BB34}">
      <text>
        <r>
          <rPr>
            <b/>
            <sz val="9"/>
            <color indexed="81"/>
            <rFont val="Tahoma"/>
            <family val="2"/>
            <charset val="238"/>
          </rPr>
          <t>od 22.8. do 31.12.2024</t>
        </r>
      </text>
    </comment>
    <comment ref="L25" authorId="0" shapeId="0" xr:uid="{1B37692C-38DD-4EFF-A287-34956CB585AD}">
      <text>
        <r>
          <rPr>
            <b/>
            <sz val="9"/>
            <color indexed="81"/>
            <rFont val="Tahoma"/>
            <family val="2"/>
            <charset val="238"/>
          </rPr>
          <t>od 22.8. do 31.12.2024</t>
        </r>
      </text>
    </comment>
    <comment ref="M25" authorId="0" shapeId="0" xr:uid="{8045A25A-5E80-41C3-8060-99528C68C7FC}">
      <text>
        <r>
          <rPr>
            <b/>
            <sz val="9"/>
            <color indexed="81"/>
            <rFont val="Tahoma"/>
            <family val="2"/>
            <charset val="238"/>
          </rPr>
          <t>od 22.8. do 31.12.2024</t>
        </r>
      </text>
    </comment>
    <comment ref="N25" authorId="0" shapeId="0" xr:uid="{36707546-6001-44DD-8584-491354D8AE0F}">
      <text>
        <r>
          <rPr>
            <b/>
            <sz val="9"/>
            <color indexed="81"/>
            <rFont val="Tahoma"/>
            <family val="2"/>
            <charset val="238"/>
          </rPr>
          <t>od 22.8. do 31.12.2024</t>
        </r>
      </text>
    </comment>
    <comment ref="W25" authorId="0" shapeId="0" xr:uid="{590D5D04-9F14-4D33-BD3A-486C669D28B6}">
      <text>
        <r>
          <rPr>
            <b/>
            <sz val="9"/>
            <color indexed="81"/>
            <rFont val="Tahoma"/>
            <family val="2"/>
            <charset val="238"/>
          </rPr>
          <t>od 13.7. do 3.10.2024</t>
        </r>
      </text>
    </comment>
    <comment ref="W27" authorId="0" shapeId="0" xr:uid="{6459795B-5A36-4AB7-8084-67D8C76C2E27}">
      <text>
        <r>
          <rPr>
            <b/>
            <sz val="9"/>
            <color indexed="81"/>
            <rFont val="Tahoma"/>
            <family val="2"/>
            <charset val="238"/>
          </rPr>
          <t>od 4.10. do 31.12.2024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Bago</author>
  </authors>
  <commentList>
    <comment ref="M21" authorId="0" shapeId="0" xr:uid="{25C02480-7DFD-4057-AD58-DEE6AFF99446}">
      <text>
        <r>
          <rPr>
            <b/>
            <sz val="9"/>
            <color indexed="81"/>
            <rFont val="Tahoma"/>
            <family val="2"/>
            <charset val="238"/>
          </rPr>
          <t>od.1.5.2024 do 24.5.2024</t>
        </r>
      </text>
    </comment>
    <comment ref="N21" authorId="0" shapeId="0" xr:uid="{4E3F75B0-1504-4101-BE5E-CD21E982B7AF}">
      <text>
        <r>
          <rPr>
            <b/>
            <sz val="9"/>
            <color indexed="81"/>
            <rFont val="Tahoma"/>
            <family val="2"/>
            <charset val="238"/>
          </rPr>
          <t>od.1.5.2024 do 24.5.2024</t>
        </r>
      </text>
    </comment>
    <comment ref="P21" authorId="0" shapeId="0" xr:uid="{A9AB4E1D-505A-4F6F-ABA0-82F2BE780BE6}">
      <text>
        <r>
          <rPr>
            <b/>
            <sz val="9"/>
            <color indexed="81"/>
            <rFont val="Tahoma"/>
            <family val="2"/>
            <charset val="238"/>
          </rPr>
          <t>od.1.5.2024 do 24.5.2024</t>
        </r>
      </text>
    </comment>
    <comment ref="M22" authorId="0" shapeId="0" xr:uid="{22CBBC26-14C2-43E5-8A4A-E6C127F7CBF8}">
      <text>
        <r>
          <rPr>
            <b/>
            <sz val="9"/>
            <color indexed="81"/>
            <rFont val="Tahoma"/>
            <family val="2"/>
            <charset val="238"/>
          </rPr>
          <t>od 25.5.2024 do 30.6.2024</t>
        </r>
      </text>
    </comment>
    <comment ref="N22" authorId="0" shapeId="0" xr:uid="{88059A39-C7D0-436D-8452-AB74EDD10A58}">
      <text>
        <r>
          <rPr>
            <b/>
            <sz val="9"/>
            <color indexed="81"/>
            <rFont val="Tahoma"/>
            <family val="2"/>
            <charset val="238"/>
          </rPr>
          <t>od 25.5.2024 do 30.6.2024</t>
        </r>
      </text>
    </comment>
    <comment ref="P22" authorId="0" shapeId="0" xr:uid="{CCB335D3-F2BB-4342-A305-925412228B6F}">
      <text>
        <r>
          <rPr>
            <b/>
            <sz val="9"/>
            <color indexed="81"/>
            <rFont val="Tahoma"/>
            <family val="2"/>
            <charset val="238"/>
          </rPr>
          <t>od 25.5.2024 do 30.6.2024</t>
        </r>
      </text>
    </comment>
    <comment ref="K24" authorId="0" shapeId="0" xr:uid="{CFD2C835-A696-4544-ADC3-1B622A3D6A47}">
      <text>
        <r>
          <rPr>
            <b/>
            <sz val="9"/>
            <color indexed="81"/>
            <rFont val="Tahoma"/>
            <family val="2"/>
            <charset val="238"/>
          </rPr>
          <t>od 1.8.2024 do 23.8.2024</t>
        </r>
      </text>
    </comment>
    <comment ref="K25" authorId="0" shapeId="0" xr:uid="{0EE878EC-BD8E-4E64-8844-CC405E45E001}">
      <text>
        <r>
          <rPr>
            <b/>
            <sz val="9"/>
            <color indexed="81"/>
            <rFont val="Tahoma"/>
            <family val="2"/>
            <charset val="238"/>
          </rPr>
          <t>od 24.8.2024 do 31.8.2024</t>
        </r>
      </text>
    </comment>
  </commentList>
</comments>
</file>

<file path=xl/sharedStrings.xml><?xml version="1.0" encoding="utf-8"?>
<sst xmlns="http://schemas.openxmlformats.org/spreadsheetml/2006/main" count="1093" uniqueCount="113">
  <si>
    <t>teplo (vytápění+TUV)</t>
  </si>
  <si>
    <t>teplo (vytápění)</t>
  </si>
  <si>
    <t>teplo (TUV)</t>
  </si>
  <si>
    <t>zemní plyn</t>
  </si>
  <si>
    <t>elektřina</t>
  </si>
  <si>
    <t>voda</t>
  </si>
  <si>
    <t>GJ</t>
  </si>
  <si>
    <t>Kč</t>
  </si>
  <si>
    <t>kWh</t>
  </si>
  <si>
    <t>VT kWh</t>
  </si>
  <si>
    <t>NT kWh</t>
  </si>
  <si>
    <t>celkem kWh</t>
  </si>
  <si>
    <r>
      <t>m</t>
    </r>
    <r>
      <rPr>
        <vertAlign val="superscript"/>
        <sz val="10"/>
        <rFont val="Arial"/>
        <family val="2"/>
        <charset val="238"/>
      </rPr>
      <t>3</t>
    </r>
  </si>
  <si>
    <t xml:space="preserve"> Kč</t>
  </si>
  <si>
    <t>leden</t>
  </si>
  <si>
    <t>únor</t>
  </si>
  <si>
    <t>březen</t>
  </si>
  <si>
    <t>duben</t>
  </si>
  <si>
    <t>květen</t>
  </si>
  <si>
    <t>červen</t>
  </si>
  <si>
    <t>čevenec</t>
  </si>
  <si>
    <t>srpen</t>
  </si>
  <si>
    <t>září</t>
  </si>
  <si>
    <t>říjen</t>
  </si>
  <si>
    <t>listopad</t>
  </si>
  <si>
    <t>prosinec</t>
  </si>
  <si>
    <t>suma</t>
  </si>
  <si>
    <t>Referenční spotřeby</t>
  </si>
  <si>
    <t>vodné Kč</t>
  </si>
  <si>
    <t>stočné</t>
  </si>
  <si>
    <t>Voda TV</t>
  </si>
  <si>
    <t>m3</t>
  </si>
  <si>
    <t>Zemní plyn</t>
  </si>
  <si>
    <t>Jednotková cena bez DPH</t>
  </si>
  <si>
    <t>;</t>
  </si>
  <si>
    <t>Údaje z analýzy</t>
  </si>
  <si>
    <t>EAN: 859182400512313419</t>
  </si>
  <si>
    <t>Hl. jistič: 3 x 32A</t>
  </si>
  <si>
    <t>Sazba: C 46D</t>
  </si>
  <si>
    <t>EAN: 859182400509130319</t>
  </si>
  <si>
    <t>Sazba: C 25D</t>
  </si>
  <si>
    <t>Hl. jistič: 3 x 50A</t>
  </si>
  <si>
    <t>EIC: 27ZG70020010284F</t>
  </si>
  <si>
    <t>EIC: 27ZG70020010283H</t>
  </si>
  <si>
    <t>č.vodoměru: 50222778</t>
  </si>
  <si>
    <t>srážková</t>
  </si>
  <si>
    <t>j. cena bez DPH</t>
  </si>
  <si>
    <t>j cena bez DPH</t>
  </si>
  <si>
    <t>není k dispozici</t>
  </si>
  <si>
    <t>EIC: 27ZG700Z0022071G</t>
  </si>
  <si>
    <t xml:space="preserve">jedn. cena </t>
  </si>
  <si>
    <t>EAN: 859182400509129870</t>
  </si>
  <si>
    <t>hl. jistič: 3 x 40 A</t>
  </si>
  <si>
    <t>distr. sazba: C02 d</t>
  </si>
  <si>
    <t>Pozn.:</t>
  </si>
  <si>
    <t>příprava TV je z EE, ale sazba je C02d</t>
  </si>
  <si>
    <t>Pozn.: příprava TV z plynu</t>
  </si>
  <si>
    <t>EIC: 27ZG700Z0009976L</t>
  </si>
  <si>
    <t>EAN: 859182400509129856</t>
  </si>
  <si>
    <t>distr. sazba: C45 d</t>
  </si>
  <si>
    <t>jedn. cena</t>
  </si>
  <si>
    <t>EIC: 27ZG700Z00091400</t>
  </si>
  <si>
    <t>EAN: 859182400509129191</t>
  </si>
  <si>
    <t>hl. jistič: 3 x 160 A</t>
  </si>
  <si>
    <t>Distr. sazba: C02 d</t>
  </si>
  <si>
    <t>Pozn.: příprava TV je z plynu</t>
  </si>
  <si>
    <t>jako záloha jsou 3 el. ohřívače</t>
  </si>
  <si>
    <t>jedn. cena:</t>
  </si>
  <si>
    <t>hl. jistič: 3 x 100 A</t>
  </si>
  <si>
    <t>EAN: 859182400509130012</t>
  </si>
  <si>
    <t>KD Hradiště</t>
  </si>
  <si>
    <t>distr. sazba: C25 d</t>
  </si>
  <si>
    <t>hl. jistič: 3 x 25 A</t>
  </si>
  <si>
    <t>KD Hradiště restaurace</t>
  </si>
  <si>
    <t>EAN: 859182400509130029</t>
  </si>
  <si>
    <t>EIC: 27ZG700Z06448208</t>
  </si>
  <si>
    <t xml:space="preserve">zemní plyn </t>
  </si>
  <si>
    <t>EIC: 27ZG700Z0009789K</t>
  </si>
  <si>
    <t>EAN: 859182400509130333</t>
  </si>
  <si>
    <t>hl. jistič: 3 x 32 A</t>
  </si>
  <si>
    <t>EIC: 27ZG700Z0028728X</t>
  </si>
  <si>
    <t>EIC: 27ZG700Z0028729V</t>
  </si>
  <si>
    <t>EAN: 859182400509129993</t>
  </si>
  <si>
    <t>hl. jistič:  3 x 21 A</t>
  </si>
  <si>
    <t>Přímotopy 4 učebny v podkroví + 1 v přízemí</t>
  </si>
  <si>
    <t>kotelna</t>
  </si>
  <si>
    <t>zbytek ZŠ a MŠ</t>
  </si>
  <si>
    <t>ÚT a TV</t>
  </si>
  <si>
    <t>občasné pronájmy</t>
  </si>
  <si>
    <r>
      <t xml:space="preserve">kuchyň - sporák - čaj - </t>
    </r>
    <r>
      <rPr>
        <b/>
        <sz val="11"/>
        <color rgb="FFFF0000"/>
        <rFont val="Calibri"/>
        <family val="2"/>
        <charset val="238"/>
        <scheme val="minor"/>
      </rPr>
      <t>NEŘEŠIT!</t>
    </r>
  </si>
  <si>
    <t>Základní škola</t>
  </si>
  <si>
    <t>Družina</t>
  </si>
  <si>
    <t>Jídelna</t>
  </si>
  <si>
    <t>EIC: 27ZG700Z00006829</t>
  </si>
  <si>
    <t>EIC: 27ZG700Z0538139B</t>
  </si>
  <si>
    <t>EIC: 27ZG700Z00206356</t>
  </si>
  <si>
    <t>EAN: 859182400509129719</t>
  </si>
  <si>
    <t>Sazba: C 02D</t>
  </si>
  <si>
    <t>Hl. jistič: 3 x 170 A</t>
  </si>
  <si>
    <t>EIC: 27ZG700Z0003049G</t>
  </si>
  <si>
    <t>EAN: 859182400509130135</t>
  </si>
  <si>
    <t>Sazba: C 25 D</t>
  </si>
  <si>
    <t>EIC: 27ZG700Z0022070I</t>
  </si>
  <si>
    <t>EAN: 859182400509129887</t>
  </si>
  <si>
    <t>Hl. jistič: 3 x 63 A</t>
  </si>
  <si>
    <t>neuvedeno</t>
  </si>
  <si>
    <t>EE</t>
  </si>
  <si>
    <t>ZP</t>
  </si>
  <si>
    <t>spotřeba v kWh</t>
  </si>
  <si>
    <t>náklady Kč bez DPH</t>
  </si>
  <si>
    <t>prům. ceny</t>
  </si>
  <si>
    <t>NEZAPOČÍTAVAT DO REFERENČNÍCH SPOTŘEB</t>
  </si>
  <si>
    <t>Nezapočítávat do REF. SPOTŘ.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</si>
</sst>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"/>
    <numFmt numFmtId="165" formatCode="0.0"/>
    <numFmt numFmtId="166" formatCode="#,##0\ &quot;Kč&quot;"/>
    <numFmt numFmtId="167" formatCode="#,##0.000000"/>
    <numFmt numFmtId="168" formatCode="#,##0.00\ &quot;Kč&quot;"/>
    <numFmt numFmtId="169" formatCode="#,##0.00_ ;\-#,##0.00\ 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A767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311">
    <xf numFmtId="0" fontId="0" fillId="0" borderId="0" xfId="0"/>
    <xf numFmtId="0" fontId="1" fillId="7" borderId="2" xfId="1" applyFill="1" applyBorder="1" applyAlignment="1">
      <alignment horizontal="center"/>
    </xf>
    <xf numFmtId="0" fontId="1" fillId="7" borderId="3" xfId="1" applyFill="1" applyBorder="1" applyAlignment="1">
      <alignment horizontal="center"/>
    </xf>
    <xf numFmtId="0" fontId="4" fillId="4" borderId="3" xfId="1" applyFont="1" applyFill="1" applyBorder="1" applyAlignment="1">
      <alignment horizontal="center"/>
    </xf>
    <xf numFmtId="0" fontId="1" fillId="5" borderId="3" xfId="1" applyFill="1" applyBorder="1" applyAlignment="1">
      <alignment horizontal="center"/>
    </xf>
    <xf numFmtId="0" fontId="1" fillId="6" borderId="3" xfId="1" applyFill="1" applyBorder="1" applyAlignment="1">
      <alignment horizontal="center"/>
    </xf>
    <xf numFmtId="0" fontId="4" fillId="0" borderId="3" xfId="1" applyFont="1" applyBorder="1" applyAlignment="1">
      <alignment horizontal="right"/>
    </xf>
    <xf numFmtId="164" fontId="4" fillId="0" borderId="3" xfId="1" applyNumberFormat="1" applyFont="1" applyBorder="1" applyAlignment="1">
      <alignment horizontal="right"/>
    </xf>
    <xf numFmtId="3" fontId="4" fillId="0" borderId="3" xfId="1" applyNumberFormat="1" applyFon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3" fontId="4" fillId="0" borderId="2" xfId="1" applyNumberFormat="1" applyFont="1" applyBorder="1" applyAlignment="1">
      <alignment horizontal="right"/>
    </xf>
    <xf numFmtId="164" fontId="0" fillId="0" borderId="3" xfId="0" applyNumberFormat="1" applyBorder="1"/>
    <xf numFmtId="0" fontId="3" fillId="0" borderId="3" xfId="1" applyFont="1" applyBorder="1" applyAlignment="1">
      <alignment horizontal="right"/>
    </xf>
    <xf numFmtId="164" fontId="3" fillId="0" borderId="3" xfId="1" applyNumberFormat="1" applyFont="1" applyBorder="1" applyAlignment="1">
      <alignment horizontal="right"/>
    </xf>
    <xf numFmtId="3" fontId="3" fillId="0" borderId="3" xfId="1" applyNumberFormat="1" applyFon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0" borderId="3" xfId="0" applyNumberFormat="1" applyBorder="1"/>
    <xf numFmtId="4" fontId="3" fillId="0" borderId="3" xfId="1" applyNumberFormat="1" applyFont="1" applyBorder="1" applyAlignment="1">
      <alignment horizontal="right"/>
    </xf>
    <xf numFmtId="4" fontId="4" fillId="0" borderId="3" xfId="1" applyNumberFormat="1" applyFont="1" applyBorder="1" applyAlignment="1">
      <alignment horizontal="right"/>
    </xf>
    <xf numFmtId="4" fontId="4" fillId="0" borderId="2" xfId="1" applyNumberFormat="1" applyFont="1" applyBorder="1" applyAlignment="1">
      <alignment horizontal="right"/>
    </xf>
    <xf numFmtId="0" fontId="1" fillId="8" borderId="3" xfId="1" applyFill="1" applyBorder="1" applyAlignment="1">
      <alignment horizontal="center"/>
    </xf>
    <xf numFmtId="4" fontId="6" fillId="0" borderId="3" xfId="0" applyNumberFormat="1" applyFont="1" applyBorder="1" applyAlignment="1">
      <alignment horizontal="right"/>
    </xf>
    <xf numFmtId="4" fontId="0" fillId="0" borderId="0" xfId="0" applyNumberFormat="1"/>
    <xf numFmtId="3" fontId="3" fillId="0" borderId="0" xfId="1" applyNumberFormat="1" applyFont="1" applyAlignment="1">
      <alignment horizontal="right"/>
    </xf>
    <xf numFmtId="0" fontId="3" fillId="3" borderId="4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/>
    <xf numFmtId="4" fontId="3" fillId="0" borderId="0" xfId="1" applyNumberFormat="1" applyFont="1" applyAlignment="1">
      <alignment horizontal="right"/>
    </xf>
    <xf numFmtId="4" fontId="0" fillId="0" borderId="3" xfId="0" applyNumberFormat="1" applyBorder="1" applyAlignment="1">
      <alignment vertical="center"/>
    </xf>
    <xf numFmtId="4" fontId="4" fillId="0" borderId="3" xfId="1" applyNumberFormat="1" applyFont="1" applyBorder="1" applyAlignment="1">
      <alignment vertical="center"/>
    </xf>
    <xf numFmtId="4" fontId="6" fillId="0" borderId="0" xfId="0" applyNumberFormat="1" applyFont="1" applyAlignment="1">
      <alignment horizontal="right"/>
    </xf>
    <xf numFmtId="1" fontId="0" fillId="0" borderId="3" xfId="0" applyNumberFormat="1" applyBorder="1" applyAlignment="1">
      <alignment horizontal="right"/>
    </xf>
    <xf numFmtId="0" fontId="1" fillId="9" borderId="3" xfId="1" applyFill="1" applyBorder="1" applyAlignment="1">
      <alignment horizontal="center"/>
    </xf>
    <xf numFmtId="2" fontId="0" fillId="0" borderId="0" xfId="0" applyNumberFormat="1"/>
    <xf numFmtId="0" fontId="0" fillId="0" borderId="3" xfId="0" applyBorder="1"/>
    <xf numFmtId="4" fontId="4" fillId="0" borderId="0" xfId="1" applyNumberFormat="1" applyFont="1" applyAlignment="1">
      <alignment vertical="center"/>
    </xf>
    <xf numFmtId="0" fontId="1" fillId="8" borderId="4" xfId="1" applyFill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1" fillId="0" borderId="11" xfId="1" applyBorder="1" applyAlignment="1">
      <alignment horizontal="center"/>
    </xf>
    <xf numFmtId="0" fontId="4" fillId="9" borderId="3" xfId="1" applyFont="1" applyFill="1" applyBorder="1" applyAlignment="1">
      <alignment horizontal="center"/>
    </xf>
    <xf numFmtId="4" fontId="4" fillId="0" borderId="7" xfId="1" applyNumberFormat="1" applyFont="1" applyBorder="1" applyAlignment="1">
      <alignment vertical="center"/>
    </xf>
    <xf numFmtId="1" fontId="0" fillId="0" borderId="0" xfId="0" applyNumberFormat="1"/>
    <xf numFmtId="2" fontId="1" fillId="0" borderId="3" xfId="1" applyNumberFormat="1" applyBorder="1" applyAlignment="1">
      <alignment horizontal="center" vertical="center"/>
    </xf>
    <xf numFmtId="166" fontId="1" fillId="0" borderId="3" xfId="1" applyNumberFormat="1" applyBorder="1" applyAlignment="1">
      <alignment horizontal="center" vertical="center"/>
    </xf>
    <xf numFmtId="166" fontId="4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7" borderId="2" xfId="1" applyFont="1" applyFill="1" applyBorder="1" applyAlignment="1">
      <alignment horizontal="center"/>
    </xf>
    <xf numFmtId="0" fontId="4" fillId="7" borderId="3" xfId="1" applyFont="1" applyFill="1" applyBorder="1" applyAlignment="1">
      <alignment horizontal="center"/>
    </xf>
    <xf numFmtId="0" fontId="4" fillId="5" borderId="3" xfId="1" applyFont="1" applyFill="1" applyBorder="1" applyAlignment="1">
      <alignment horizontal="center"/>
    </xf>
    <xf numFmtId="0" fontId="4" fillId="6" borderId="3" xfId="1" applyFont="1" applyFill="1" applyBorder="1" applyAlignment="1">
      <alignment horizontal="center"/>
    </xf>
    <xf numFmtId="0" fontId="4" fillId="8" borderId="3" xfId="1" applyFont="1" applyFill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3" xfId="0" applyNumberFormat="1" applyFont="1" applyBorder="1"/>
    <xf numFmtId="168" fontId="0" fillId="0" borderId="0" xfId="0" applyNumberFormat="1"/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4" fontId="0" fillId="0" borderId="7" xfId="0" applyNumberFormat="1" applyBorder="1" applyAlignment="1">
      <alignment vertical="center"/>
    </xf>
    <xf numFmtId="164" fontId="3" fillId="0" borderId="0" xfId="1" applyNumberFormat="1" applyFont="1" applyAlignment="1">
      <alignment horizontal="right"/>
    </xf>
    <xf numFmtId="3" fontId="6" fillId="0" borderId="6" xfId="0" applyNumberFormat="1" applyFont="1" applyBorder="1" applyAlignment="1">
      <alignment horizontal="right"/>
    </xf>
    <xf numFmtId="165" fontId="0" fillId="0" borderId="7" xfId="0" applyNumberFormat="1" applyBorder="1" applyAlignment="1">
      <alignment vertical="center"/>
    </xf>
    <xf numFmtId="0" fontId="12" fillId="0" borderId="3" xfId="0" applyFont="1" applyBorder="1" applyAlignment="1">
      <alignment horizontal="right" vertical="center"/>
    </xf>
    <xf numFmtId="4" fontId="4" fillId="0" borderId="2" xfId="1" applyNumberFormat="1" applyFont="1" applyBorder="1" applyAlignment="1">
      <alignment vertical="center"/>
    </xf>
    <xf numFmtId="0" fontId="12" fillId="0" borderId="6" xfId="0" applyFont="1" applyBorder="1" applyAlignment="1">
      <alignment horizontal="right" vertical="center"/>
    </xf>
    <xf numFmtId="3" fontId="4" fillId="0" borderId="8" xfId="1" applyNumberFormat="1" applyFont="1" applyBorder="1" applyAlignment="1">
      <alignment horizontal="right"/>
    </xf>
    <xf numFmtId="4" fontId="4" fillId="0" borderId="8" xfId="1" applyNumberFormat="1" applyFont="1" applyBorder="1" applyAlignment="1">
      <alignment vertical="center"/>
    </xf>
    <xf numFmtId="3" fontId="3" fillId="0" borderId="3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3" fontId="6" fillId="0" borderId="0" xfId="0" applyNumberFormat="1" applyFont="1"/>
    <xf numFmtId="0" fontId="0" fillId="0" borderId="11" xfId="0" applyBorder="1"/>
    <xf numFmtId="0" fontId="3" fillId="0" borderId="0" xfId="1" applyFont="1" applyAlignment="1">
      <alignment vertical="center"/>
    </xf>
    <xf numFmtId="0" fontId="4" fillId="0" borderId="6" xfId="1" applyFont="1" applyBorder="1" applyAlignment="1">
      <alignment horizontal="left"/>
    </xf>
    <xf numFmtId="3" fontId="3" fillId="0" borderId="1" xfId="1" applyNumberFormat="1" applyFont="1" applyBorder="1" applyAlignment="1">
      <alignment horizontal="right"/>
    </xf>
    <xf numFmtId="0" fontId="3" fillId="0" borderId="1" xfId="1" applyFont="1" applyBorder="1" applyAlignment="1">
      <alignment horizontal="right"/>
    </xf>
    <xf numFmtId="0" fontId="4" fillId="0" borderId="12" xfId="1" applyFont="1" applyBorder="1" applyAlignment="1">
      <alignment horizontal="left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1" fontId="0" fillId="0" borderId="0" xfId="0" applyNumberFormat="1" applyAlignment="1">
      <alignment vertical="center"/>
    </xf>
    <xf numFmtId="4" fontId="3" fillId="0" borderId="3" xfId="1" applyNumberFormat="1" applyFont="1" applyBorder="1" applyAlignment="1">
      <alignment horizontal="right" vertical="center"/>
    </xf>
    <xf numFmtId="2" fontId="12" fillId="0" borderId="3" xfId="0" applyNumberFormat="1" applyFont="1" applyBorder="1" applyAlignment="1">
      <alignment horizontal="right" vertical="center"/>
    </xf>
    <xf numFmtId="2" fontId="4" fillId="0" borderId="3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3" fontId="3" fillId="0" borderId="3" xfId="1" applyNumberFormat="1" applyFont="1" applyBorder="1"/>
    <xf numFmtId="3" fontId="3" fillId="0" borderId="4" xfId="1" applyNumberFormat="1" applyFont="1" applyBorder="1" applyAlignment="1">
      <alignment horizontal="right"/>
    </xf>
    <xf numFmtId="0" fontId="10" fillId="0" borderId="0" xfId="0" applyFont="1"/>
    <xf numFmtId="0" fontId="10" fillId="0" borderId="11" xfId="0" applyFont="1" applyBorder="1"/>
    <xf numFmtId="0" fontId="4" fillId="8" borderId="4" xfId="1" applyFont="1" applyFill="1" applyBorder="1" applyAlignment="1">
      <alignment horizontal="center"/>
    </xf>
    <xf numFmtId="0" fontId="14" fillId="9" borderId="0" xfId="0" applyFont="1" applyFill="1"/>
    <xf numFmtId="0" fontId="0" fillId="9" borderId="0" xfId="0" applyFill="1"/>
    <xf numFmtId="0" fontId="3" fillId="5" borderId="5" xfId="1" applyFont="1" applyFill="1" applyBorder="1" applyAlignment="1">
      <alignment horizontal="center"/>
    </xf>
    <xf numFmtId="0" fontId="3" fillId="5" borderId="2" xfId="1" applyFont="1" applyFill="1" applyBorder="1" applyAlignment="1">
      <alignment horizontal="center"/>
    </xf>
    <xf numFmtId="0" fontId="3" fillId="6" borderId="3" xfId="1" applyFont="1" applyFill="1" applyBorder="1" applyAlignment="1">
      <alignment horizontal="center"/>
    </xf>
    <xf numFmtId="0" fontId="3" fillId="9" borderId="5" xfId="1" applyFont="1" applyFill="1" applyBorder="1" applyAlignment="1">
      <alignment horizontal="center"/>
    </xf>
    <xf numFmtId="0" fontId="3" fillId="6" borderId="9" xfId="1" applyFont="1" applyFill="1" applyBorder="1" applyAlignment="1">
      <alignment horizontal="center"/>
    </xf>
    <xf numFmtId="1" fontId="3" fillId="5" borderId="2" xfId="1" applyNumberFormat="1" applyFont="1" applyFill="1" applyBorder="1" applyAlignment="1">
      <alignment horizontal="center"/>
    </xf>
    <xf numFmtId="0" fontId="3" fillId="6" borderId="2" xfId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13" fillId="0" borderId="0" xfId="0" applyNumberFormat="1" applyFont="1"/>
    <xf numFmtId="1" fontId="13" fillId="0" borderId="0" xfId="0" applyNumberFormat="1" applyFont="1"/>
    <xf numFmtId="3" fontId="3" fillId="0" borderId="12" xfId="1" applyNumberFormat="1" applyFont="1" applyBorder="1" applyAlignment="1">
      <alignment horizontal="right"/>
    </xf>
    <xf numFmtId="164" fontId="4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3" fontId="6" fillId="0" borderId="0" xfId="0" applyNumberFormat="1" applyFont="1" applyAlignment="1">
      <alignment horizontal="right"/>
    </xf>
    <xf numFmtId="164" fontId="0" fillId="0" borderId="0" xfId="0" applyNumberFormat="1"/>
    <xf numFmtId="167" fontId="3" fillId="0" borderId="0" xfId="1" applyNumberFormat="1" applyFont="1" applyAlignment="1">
      <alignment horizontal="right"/>
    </xf>
    <xf numFmtId="3" fontId="0" fillId="0" borderId="0" xfId="0" applyNumberFormat="1"/>
    <xf numFmtId="0" fontId="3" fillId="5" borderId="10" xfId="1" applyFont="1" applyFill="1" applyBorder="1" applyAlignment="1">
      <alignment horizontal="center"/>
    </xf>
    <xf numFmtId="4" fontId="4" fillId="0" borderId="1" xfId="1" applyNumberFormat="1" applyFont="1" applyBorder="1" applyAlignment="1">
      <alignment vertical="center"/>
    </xf>
    <xf numFmtId="4" fontId="4" fillId="0" borderId="6" xfId="1" applyNumberFormat="1" applyFont="1" applyBorder="1" applyAlignment="1">
      <alignment vertical="center"/>
    </xf>
    <xf numFmtId="0" fontId="4" fillId="13" borderId="3" xfId="1" applyFont="1" applyFill="1" applyBorder="1" applyAlignment="1">
      <alignment horizontal="center"/>
    </xf>
    <xf numFmtId="0" fontId="4" fillId="13" borderId="4" xfId="1" applyFont="1" applyFill="1" applyBorder="1" applyAlignment="1">
      <alignment horizontal="center"/>
    </xf>
    <xf numFmtId="2" fontId="4" fillId="0" borderId="3" xfId="1" applyNumberFormat="1" applyFont="1" applyBorder="1" applyAlignment="1">
      <alignment horizontal="center" vertical="center"/>
    </xf>
    <xf numFmtId="168" fontId="3" fillId="0" borderId="0" xfId="1" applyNumberFormat="1" applyFont="1" applyAlignment="1">
      <alignment vertical="center"/>
    </xf>
    <xf numFmtId="168" fontId="4" fillId="0" borderId="3" xfId="1" applyNumberFormat="1" applyFont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0" fillId="0" borderId="0" xfId="0" applyAlignment="1">
      <alignment horizontal="right"/>
    </xf>
    <xf numFmtId="0" fontId="3" fillId="10" borderId="2" xfId="1" applyFont="1" applyFill="1" applyBorder="1" applyAlignment="1">
      <alignment horizontal="center"/>
    </xf>
    <xf numFmtId="0" fontId="3" fillId="11" borderId="2" xfId="1" applyFont="1" applyFill="1" applyBorder="1" applyAlignment="1">
      <alignment horizontal="center"/>
    </xf>
    <xf numFmtId="3" fontId="4" fillId="0" borderId="0" xfId="1" applyNumberFormat="1" applyFont="1" applyAlignment="1">
      <alignment horizontal="center" vertical="center"/>
    </xf>
    <xf numFmtId="0" fontId="3" fillId="9" borderId="0" xfId="1" applyFont="1" applyFill="1" applyAlignment="1">
      <alignment vertical="center"/>
    </xf>
    <xf numFmtId="3" fontId="3" fillId="9" borderId="0" xfId="1" applyNumberFormat="1" applyFont="1" applyFill="1" applyAlignment="1">
      <alignment horizontal="left"/>
    </xf>
    <xf numFmtId="3" fontId="3" fillId="9" borderId="0" xfId="1" applyNumberFormat="1" applyFont="1" applyFill="1" applyAlignment="1">
      <alignment horizontal="right"/>
    </xf>
    <xf numFmtId="4" fontId="4" fillId="0" borderId="3" xfId="1" applyNumberFormat="1" applyFont="1" applyBorder="1"/>
    <xf numFmtId="4" fontId="4" fillId="0" borderId="0" xfId="1" applyNumberFormat="1" applyFont="1" applyAlignment="1">
      <alignment horizontal="right"/>
    </xf>
    <xf numFmtId="0" fontId="20" fillId="0" borderId="0" xfId="0" applyFont="1"/>
    <xf numFmtId="0" fontId="18" fillId="9" borderId="0" xfId="0" applyFont="1" applyFill="1"/>
    <xf numFmtId="0" fontId="0" fillId="0" borderId="13" xfId="0" applyBorder="1"/>
    <xf numFmtId="3" fontId="4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3" fontId="0" fillId="0" borderId="3" xfId="0" applyNumberFormat="1" applyBorder="1"/>
    <xf numFmtId="0" fontId="21" fillId="0" borderId="0" xfId="0" applyFont="1"/>
    <xf numFmtId="0" fontId="19" fillId="0" borderId="0" xfId="0" applyFont="1"/>
    <xf numFmtId="4" fontId="0" fillId="0" borderId="6" xfId="0" applyNumberFormat="1" applyBorder="1"/>
    <xf numFmtId="4" fontId="3" fillId="0" borderId="12" xfId="1" applyNumberFormat="1" applyFont="1" applyBorder="1" applyAlignment="1">
      <alignment horizontal="right"/>
    </xf>
    <xf numFmtId="4" fontId="18" fillId="0" borderId="1" xfId="0" applyNumberFormat="1" applyFont="1" applyBorder="1"/>
    <xf numFmtId="4" fontId="6" fillId="0" borderId="3" xfId="0" applyNumberFormat="1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right" vertical="center"/>
    </xf>
    <xf numFmtId="0" fontId="22" fillId="0" borderId="0" xfId="0" applyFont="1"/>
    <xf numFmtId="2" fontId="3" fillId="0" borderId="0" xfId="1" applyNumberFormat="1" applyFont="1" applyAlignment="1">
      <alignment horizontal="center"/>
    </xf>
    <xf numFmtId="4" fontId="6" fillId="0" borderId="0" xfId="0" applyNumberFormat="1" applyFont="1"/>
    <xf numFmtId="4" fontId="4" fillId="0" borderId="1" xfId="1" applyNumberFormat="1" applyFont="1" applyBorder="1" applyAlignment="1">
      <alignment horizontal="center" vertical="center"/>
    </xf>
    <xf numFmtId="4" fontId="4" fillId="0" borderId="6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  <xf numFmtId="168" fontId="4" fillId="0" borderId="6" xfId="1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4" borderId="5" xfId="1" applyFont="1" applyFill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4" fontId="1" fillId="0" borderId="3" xfId="1" applyNumberFormat="1" applyBorder="1" applyAlignment="1">
      <alignment horizontal="center" vertical="center"/>
    </xf>
    <xf numFmtId="168" fontId="1" fillId="0" borderId="3" xfId="1" applyNumberFormat="1" applyBorder="1" applyAlignment="1">
      <alignment horizontal="center" vertical="center"/>
    </xf>
    <xf numFmtId="168" fontId="4" fillId="0" borderId="3" xfId="1" applyNumberFormat="1" applyFont="1" applyBorder="1" applyAlignment="1">
      <alignment horizontal="right"/>
    </xf>
    <xf numFmtId="2" fontId="23" fillId="0" borderId="0" xfId="0" applyNumberFormat="1" applyFont="1"/>
    <xf numFmtId="4" fontId="23" fillId="0" borderId="0" xfId="0" applyNumberFormat="1" applyFont="1"/>
    <xf numFmtId="168" fontId="4" fillId="0" borderId="1" xfId="1" applyNumberFormat="1" applyFont="1" applyBorder="1" applyAlignment="1">
      <alignment vertical="center"/>
    </xf>
    <xf numFmtId="168" fontId="4" fillId="0" borderId="3" xfId="1" applyNumberFormat="1" applyFont="1" applyBorder="1" applyAlignment="1">
      <alignment vertical="center"/>
    </xf>
    <xf numFmtId="168" fontId="6" fillId="0" borderId="3" xfId="0" applyNumberFormat="1" applyFont="1" applyBorder="1" applyAlignment="1">
      <alignment horizontal="right"/>
    </xf>
    <xf numFmtId="4" fontId="23" fillId="0" borderId="0" xfId="0" applyNumberFormat="1" applyFont="1" applyAlignment="1">
      <alignment horizontal="right"/>
    </xf>
    <xf numFmtId="2" fontId="23" fillId="0" borderId="0" xfId="0" applyNumberFormat="1" applyFont="1" applyAlignment="1">
      <alignment horizontal="right"/>
    </xf>
    <xf numFmtId="3" fontId="16" fillId="0" borderId="3" xfId="1" applyNumberFormat="1" applyFont="1" applyBorder="1" applyAlignment="1">
      <alignment horizontal="center" vertical="center"/>
    </xf>
    <xf numFmtId="0" fontId="24" fillId="0" borderId="0" xfId="0" applyFont="1"/>
    <xf numFmtId="0" fontId="3" fillId="9" borderId="0" xfId="1" applyFont="1" applyFill="1" applyAlignment="1">
      <alignment horizontal="center" vertical="center"/>
    </xf>
    <xf numFmtId="0" fontId="3" fillId="3" borderId="4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15" fillId="9" borderId="1" xfId="1" applyFont="1" applyFill="1" applyBorder="1" applyAlignment="1">
      <alignment horizontal="center" vertical="center"/>
    </xf>
    <xf numFmtId="0" fontId="15" fillId="9" borderId="6" xfId="1" applyFont="1" applyFill="1" applyBorder="1" applyAlignment="1">
      <alignment horizontal="center" vertical="center"/>
    </xf>
    <xf numFmtId="0" fontId="15" fillId="9" borderId="7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/>
    </xf>
    <xf numFmtId="4" fontId="4" fillId="0" borderId="1" xfId="1" applyNumberFormat="1" applyFont="1" applyBorder="1" applyAlignment="1">
      <alignment horizontal="center" vertical="center"/>
    </xf>
    <xf numFmtId="4" fontId="4" fillId="0" borderId="6" xfId="1" applyNumberFormat="1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3" fillId="5" borderId="4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3" fillId="5" borderId="2" xfId="1" applyFont="1" applyFill="1" applyBorder="1" applyAlignment="1">
      <alignment horizontal="center"/>
    </xf>
    <xf numFmtId="0" fontId="3" fillId="6" borderId="3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/>
    </xf>
    <xf numFmtId="0" fontId="3" fillId="4" borderId="2" xfId="1" applyFont="1" applyFill="1" applyBorder="1" applyAlignment="1">
      <alignment horizontal="center"/>
    </xf>
    <xf numFmtId="0" fontId="3" fillId="8" borderId="3" xfId="1" applyFont="1" applyFill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4" fontId="17" fillId="2" borderId="3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4" fontId="4" fillId="0" borderId="3" xfId="1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0" fontId="3" fillId="9" borderId="4" xfId="1" applyFont="1" applyFill="1" applyBorder="1" applyAlignment="1">
      <alignment horizontal="center"/>
    </xf>
    <xf numFmtId="0" fontId="3" fillId="9" borderId="2" xfId="1" applyFont="1" applyFill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3" fillId="11" borderId="5" xfId="1" applyFont="1" applyFill="1" applyBorder="1" applyAlignment="1">
      <alignment horizontal="center"/>
    </xf>
    <xf numFmtId="0" fontId="3" fillId="11" borderId="2" xfId="1" applyFont="1" applyFill="1" applyBorder="1" applyAlignment="1">
      <alignment horizontal="center"/>
    </xf>
    <xf numFmtId="0" fontId="3" fillId="9" borderId="5" xfId="1" applyFont="1" applyFill="1" applyBorder="1" applyAlignment="1">
      <alignment horizontal="center"/>
    </xf>
    <xf numFmtId="0" fontId="3" fillId="8" borderId="4" xfId="1" applyFont="1" applyFill="1" applyBorder="1" applyAlignment="1">
      <alignment horizontal="center"/>
    </xf>
    <xf numFmtId="0" fontId="3" fillId="10" borderId="4" xfId="1" applyFont="1" applyFill="1" applyBorder="1" applyAlignment="1">
      <alignment horizontal="center"/>
    </xf>
    <xf numFmtId="0" fontId="3" fillId="10" borderId="5" xfId="1" applyFont="1" applyFill="1" applyBorder="1" applyAlignment="1">
      <alignment horizontal="center"/>
    </xf>
    <xf numFmtId="0" fontId="3" fillId="10" borderId="2" xfId="1" applyFont="1" applyFill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3" fontId="4" fillId="0" borderId="6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6" xfId="0" applyNumberFormat="1" applyBorder="1" applyAlignment="1">
      <alignment horizontal="right" vertical="center"/>
    </xf>
    <xf numFmtId="3" fontId="0" fillId="0" borderId="7" xfId="0" applyNumberFormat="1" applyBorder="1" applyAlignment="1">
      <alignment horizontal="right" vertical="center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4" fillId="0" borderId="0" xfId="1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  <xf numFmtId="2" fontId="4" fillId="0" borderId="7" xfId="1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44" fontId="4" fillId="0" borderId="1" xfId="1" applyNumberFormat="1" applyFont="1" applyBorder="1" applyAlignment="1">
      <alignment horizontal="center" vertical="center"/>
    </xf>
    <xf numFmtId="44" fontId="4" fillId="0" borderId="6" xfId="1" applyNumberFormat="1" applyFont="1" applyBorder="1" applyAlignment="1">
      <alignment horizontal="center" vertical="center"/>
    </xf>
    <xf numFmtId="44" fontId="4" fillId="0" borderId="7" xfId="1" applyNumberFormat="1" applyFont="1" applyBorder="1" applyAlignment="1">
      <alignment horizontal="center" vertical="center"/>
    </xf>
    <xf numFmtId="4" fontId="6" fillId="12" borderId="1" xfId="3" applyNumberFormat="1" applyFont="1" applyFill="1" applyBorder="1" applyAlignment="1">
      <alignment horizontal="center" vertical="center" wrapText="1" readingOrder="1"/>
    </xf>
    <xf numFmtId="4" fontId="6" fillId="12" borderId="6" xfId="3" applyNumberFormat="1" applyFont="1" applyFill="1" applyBorder="1" applyAlignment="1">
      <alignment horizontal="center" vertical="center" wrapText="1" readingOrder="1"/>
    </xf>
    <xf numFmtId="4" fontId="6" fillId="12" borderId="7" xfId="3" applyNumberFormat="1" applyFont="1" applyFill="1" applyBorder="1" applyAlignment="1">
      <alignment horizontal="center" vertical="center" wrapText="1" readingOrder="1"/>
    </xf>
    <xf numFmtId="169" fontId="6" fillId="0" borderId="1" xfId="3" applyNumberFormat="1" applyFont="1" applyBorder="1" applyAlignment="1">
      <alignment horizontal="center" vertical="center" wrapText="1" readingOrder="1"/>
    </xf>
    <xf numFmtId="169" fontId="6" fillId="0" borderId="6" xfId="3" applyNumberFormat="1" applyFont="1" applyBorder="1" applyAlignment="1">
      <alignment horizontal="center" vertical="center" wrapText="1" readingOrder="1"/>
    </xf>
    <xf numFmtId="169" fontId="6" fillId="0" borderId="7" xfId="3" applyNumberFormat="1" applyFont="1" applyBorder="1" applyAlignment="1">
      <alignment horizontal="center" vertical="center" wrapText="1" readingOrder="1"/>
    </xf>
    <xf numFmtId="4" fontId="6" fillId="0" borderId="1" xfId="3" applyNumberFormat="1" applyFont="1" applyBorder="1" applyAlignment="1">
      <alignment horizontal="center" vertical="center" wrapText="1" readingOrder="1"/>
    </xf>
    <xf numFmtId="4" fontId="6" fillId="0" borderId="6" xfId="3" applyNumberFormat="1" applyFont="1" applyBorder="1" applyAlignment="1">
      <alignment horizontal="center" vertical="center" wrapText="1" readingOrder="1"/>
    </xf>
    <xf numFmtId="4" fontId="6" fillId="0" borderId="7" xfId="3" applyNumberFormat="1" applyFont="1" applyBorder="1" applyAlignment="1">
      <alignment horizontal="center" vertical="center" wrapText="1" readingOrder="1"/>
    </xf>
    <xf numFmtId="0" fontId="23" fillId="0" borderId="13" xfId="0" applyFont="1" applyBorder="1" applyAlignment="1">
      <alignment horizontal="center"/>
    </xf>
    <xf numFmtId="4" fontId="1" fillId="0" borderId="1" xfId="1" applyNumberFormat="1" applyBorder="1" applyAlignment="1">
      <alignment horizontal="center" vertical="center"/>
    </xf>
    <xf numFmtId="4" fontId="1" fillId="0" borderId="7" xfId="1" applyNumberFormat="1" applyBorder="1" applyAlignment="1">
      <alignment horizontal="center" vertical="center"/>
    </xf>
    <xf numFmtId="168" fontId="1" fillId="0" borderId="1" xfId="1" applyNumberFormat="1" applyBorder="1" applyAlignment="1">
      <alignment horizontal="center" vertical="center"/>
    </xf>
    <xf numFmtId="168" fontId="1" fillId="0" borderId="7" xfId="1" applyNumberFormat="1" applyBorder="1" applyAlignment="1">
      <alignment horizontal="center" vertic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9" borderId="3" xfId="1" applyFont="1" applyFill="1" applyBorder="1" applyAlignment="1">
      <alignment horizontal="center"/>
    </xf>
    <xf numFmtId="0" fontId="3" fillId="8" borderId="9" xfId="1" applyFont="1" applyFill="1" applyBorder="1" applyAlignment="1">
      <alignment horizontal="center"/>
    </xf>
    <xf numFmtId="0" fontId="3" fillId="8" borderId="10" xfId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4" borderId="4" xfId="1" applyFont="1" applyFill="1" applyBorder="1" applyAlignment="1">
      <alignment horizontal="center"/>
    </xf>
    <xf numFmtId="0" fontId="4" fillId="4" borderId="2" xfId="1" applyFont="1" applyFill="1" applyBorder="1" applyAlignment="1">
      <alignment horizontal="center"/>
    </xf>
    <xf numFmtId="0" fontId="3" fillId="6" borderId="7" xfId="1" applyFont="1" applyFill="1" applyBorder="1" applyAlignment="1">
      <alignment horizontal="center"/>
    </xf>
    <xf numFmtId="0" fontId="3" fillId="6" borderId="9" xfId="1" applyFont="1" applyFill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/>
    </xf>
    <xf numFmtId="168" fontId="10" fillId="0" borderId="6" xfId="0" applyNumberFormat="1" applyFont="1" applyBorder="1" applyAlignment="1">
      <alignment horizontal="center" vertical="center"/>
    </xf>
    <xf numFmtId="168" fontId="10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166" fontId="4" fillId="0" borderId="6" xfId="1" applyNumberFormat="1" applyFont="1" applyBorder="1" applyAlignment="1">
      <alignment horizontal="center" vertical="center"/>
    </xf>
    <xf numFmtId="166" fontId="4" fillId="0" borderId="7" xfId="1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166" fontId="10" fillId="0" borderId="7" xfId="0" applyNumberFormat="1" applyFont="1" applyBorder="1" applyAlignment="1">
      <alignment horizontal="center" vertical="center"/>
    </xf>
    <xf numFmtId="168" fontId="4" fillId="0" borderId="1" xfId="1" applyNumberFormat="1" applyFont="1" applyBorder="1" applyAlignment="1">
      <alignment horizontal="center" vertical="center"/>
    </xf>
    <xf numFmtId="168" fontId="4" fillId="0" borderId="6" xfId="1" applyNumberFormat="1" applyFont="1" applyBorder="1" applyAlignment="1">
      <alignment horizontal="center" vertical="center"/>
    </xf>
    <xf numFmtId="168" fontId="4" fillId="0" borderId="7" xfId="1" applyNumberFormat="1" applyFont="1" applyBorder="1" applyAlignment="1">
      <alignment horizontal="center" vertical="center"/>
    </xf>
    <xf numFmtId="1" fontId="3" fillId="9" borderId="4" xfId="1" applyNumberFormat="1" applyFont="1" applyFill="1" applyBorder="1" applyAlignment="1">
      <alignment horizontal="center"/>
    </xf>
    <xf numFmtId="1" fontId="3" fillId="9" borderId="2" xfId="1" applyNumberFormat="1" applyFont="1" applyFill="1" applyBorder="1" applyAlignment="1">
      <alignment horizontal="center"/>
    </xf>
    <xf numFmtId="1" fontId="3" fillId="5" borderId="5" xfId="1" applyNumberFormat="1" applyFont="1" applyFill="1" applyBorder="1" applyAlignment="1">
      <alignment horizontal="center"/>
    </xf>
    <xf numFmtId="1" fontId="3" fillId="5" borderId="2" xfId="1" applyNumberFormat="1" applyFont="1" applyFill="1" applyBorder="1" applyAlignment="1">
      <alignment horizontal="center"/>
    </xf>
    <xf numFmtId="166" fontId="10" fillId="0" borderId="6" xfId="0" applyNumberFormat="1" applyFont="1" applyBorder="1" applyAlignment="1">
      <alignment horizontal="center" vertical="center"/>
    </xf>
    <xf numFmtId="0" fontId="3" fillId="6" borderId="4" xfId="1" applyFont="1" applyFill="1" applyBorder="1" applyAlignment="1">
      <alignment horizontal="center"/>
    </xf>
    <xf numFmtId="0" fontId="3" fillId="6" borderId="2" xfId="1" applyFont="1" applyFill="1" applyBorder="1" applyAlignment="1">
      <alignment horizontal="center"/>
    </xf>
    <xf numFmtId="0" fontId="3" fillId="13" borderId="9" xfId="1" applyFont="1" applyFill="1" applyBorder="1" applyAlignment="1">
      <alignment horizontal="center"/>
    </xf>
    <xf numFmtId="0" fontId="3" fillId="13" borderId="13" xfId="1" applyFont="1" applyFill="1" applyBorder="1" applyAlignment="1">
      <alignment horizontal="center"/>
    </xf>
    <xf numFmtId="0" fontId="3" fillId="6" borderId="10" xfId="1" applyFont="1" applyFill="1" applyBorder="1" applyAlignment="1">
      <alignment horizontal="center"/>
    </xf>
    <xf numFmtId="0" fontId="3" fillId="8" borderId="13" xfId="1" applyFont="1" applyFill="1" applyBorder="1" applyAlignment="1">
      <alignment horizontal="center"/>
    </xf>
    <xf numFmtId="0" fontId="10" fillId="13" borderId="4" xfId="0" applyFont="1" applyFill="1" applyBorder="1" applyAlignment="1">
      <alignment horizontal="center"/>
    </xf>
    <xf numFmtId="0" fontId="10" fillId="13" borderId="2" xfId="0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7" xfId="0" applyNumberFormat="1" applyFont="1" applyBorder="1" applyAlignment="1">
      <alignment horizontal="right" vertical="center"/>
    </xf>
    <xf numFmtId="0" fontId="3" fillId="5" borderId="3" xfId="1" applyFont="1" applyFill="1" applyBorder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8" fontId="6" fillId="0" borderId="1" xfId="0" applyNumberFormat="1" applyFont="1" applyBorder="1" applyAlignment="1">
      <alignment horizontal="right" vertical="center"/>
    </xf>
    <xf numFmtId="168" fontId="6" fillId="0" borderId="7" xfId="0" applyNumberFormat="1" applyFont="1" applyBorder="1" applyAlignment="1">
      <alignment horizontal="right" vertical="center"/>
    </xf>
  </cellXfs>
  <cellStyles count="10">
    <cellStyle name="Normal" xfId="3" xr:uid="{8C156EE8-85C0-475B-86A0-39E0081BD326}"/>
    <cellStyle name="Normální" xfId="0" builtinId="0"/>
    <cellStyle name="normální 2" xfId="1" xr:uid="{855358E6-90A0-45F7-8012-BDA9D2230F83}"/>
    <cellStyle name="Normální 3" xfId="2" xr:uid="{FE251D2C-FB0E-431A-84B2-3A9CA68129D1}"/>
    <cellStyle name="Normální 4" xfId="4" xr:uid="{85937F2B-18FE-4753-BA6A-DA0D161DBE91}"/>
    <cellStyle name="Normální 5" xfId="5" xr:uid="{8D038253-4DCA-4D28-BDD9-6D47D117B6F5}"/>
    <cellStyle name="Normální 6" xfId="6" xr:uid="{F0ED7B5D-4AF1-4108-B8AB-5D7AF9D80E50}"/>
    <cellStyle name="Normální 7" xfId="7" xr:uid="{7CB565E2-5006-4EDB-B6CA-1F6412B17CB7}"/>
    <cellStyle name="Normální 8" xfId="8" xr:uid="{2E938CAC-2DAC-4A01-9C25-5B757F0A2369}"/>
    <cellStyle name="Normální 9" xfId="9" xr:uid="{8F378040-22A5-4892-BB39-8EFF3C40D161}"/>
  </cellStyles>
  <dxfs count="0"/>
  <tableStyles count="0" defaultTableStyle="TableStyleMedium2" defaultPivotStyle="PivotStyleLight16"/>
  <colors>
    <mruColors>
      <color rgb="FFEA76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058D3-DAEF-4FB7-8D72-5B94562242BB}">
  <dimension ref="A1:AO97"/>
  <sheetViews>
    <sheetView tabSelected="1" zoomScale="90" zoomScaleNormal="90" workbookViewId="0">
      <selection activeCell="V24" sqref="V24"/>
    </sheetView>
  </sheetViews>
  <sheetFormatPr defaultRowHeight="15" x14ac:dyDescent="0.25"/>
  <cols>
    <col min="2" max="2" width="14.7109375" customWidth="1"/>
    <col min="3" max="3" width="12.7109375" customWidth="1"/>
    <col min="4" max="4" width="10.7109375" customWidth="1"/>
    <col min="5" max="5" width="9.28515625" bestFit="1" customWidth="1"/>
    <col min="6" max="6" width="9.42578125" customWidth="1"/>
    <col min="7" max="7" width="9.28515625" bestFit="1" customWidth="1"/>
    <col min="8" max="8" width="10.28515625" customWidth="1"/>
    <col min="9" max="9" width="8.28515625" customWidth="1"/>
    <col min="10" max="10" width="8.85546875" customWidth="1"/>
    <col min="11" max="12" width="14.7109375" customWidth="1"/>
    <col min="13" max="13" width="9.7109375" bestFit="1" customWidth="1"/>
    <col min="14" max="14" width="10.85546875" customWidth="1"/>
    <col min="15" max="15" width="11.5703125" bestFit="1" customWidth="1"/>
    <col min="16" max="16" width="10.7109375" bestFit="1" customWidth="1"/>
    <col min="17" max="21" width="14.5703125" customWidth="1"/>
    <col min="22" max="22" width="9.5703125" bestFit="1" customWidth="1"/>
    <col min="23" max="23" width="9.28515625" bestFit="1" customWidth="1"/>
    <col min="24" max="24" width="9.5703125" bestFit="1" customWidth="1"/>
    <col min="25" max="32" width="13.85546875" customWidth="1"/>
    <col min="33" max="34" width="14" customWidth="1"/>
    <col min="37" max="37" width="12.5703125" bestFit="1" customWidth="1"/>
  </cols>
  <sheetData>
    <row r="1" spans="2:37" ht="21" x14ac:dyDescent="0.35">
      <c r="B1" s="87" t="s">
        <v>35</v>
      </c>
      <c r="C1" s="88"/>
    </row>
    <row r="2" spans="2:37" x14ac:dyDescent="0.25">
      <c r="B2" s="179">
        <v>2022</v>
      </c>
      <c r="C2" s="164"/>
      <c r="D2" s="168"/>
      <c r="E2" s="164"/>
      <c r="F2" s="168"/>
      <c r="G2" s="164"/>
      <c r="H2" s="168"/>
      <c r="I2" s="24"/>
      <c r="J2" s="24"/>
      <c r="K2" s="182"/>
      <c r="L2" s="183"/>
      <c r="M2" s="175"/>
      <c r="N2" s="176"/>
      <c r="O2" s="176"/>
      <c r="P2" s="177"/>
      <c r="Q2" s="178"/>
      <c r="R2" s="178"/>
      <c r="S2" s="184"/>
      <c r="T2" s="184"/>
      <c r="AC2" s="96"/>
      <c r="AD2" s="96"/>
      <c r="AE2" s="96"/>
      <c r="AF2" s="96"/>
      <c r="AG2" s="96"/>
      <c r="AH2" s="96"/>
    </row>
    <row r="3" spans="2:37" x14ac:dyDescent="0.25">
      <c r="B3" s="180"/>
      <c r="C3" s="164" t="s">
        <v>0</v>
      </c>
      <c r="D3" s="168"/>
      <c r="E3" s="168" t="s">
        <v>1</v>
      </c>
      <c r="F3" s="168"/>
      <c r="G3" s="168" t="s">
        <v>2</v>
      </c>
      <c r="H3" s="168"/>
      <c r="I3" s="163" t="s">
        <v>30</v>
      </c>
      <c r="J3" s="164"/>
      <c r="K3" s="182" t="s">
        <v>3</v>
      </c>
      <c r="L3" s="183"/>
      <c r="M3" s="175" t="s">
        <v>4</v>
      </c>
      <c r="N3" s="176"/>
      <c r="O3" s="176"/>
      <c r="P3" s="177"/>
      <c r="Q3" s="178" t="s">
        <v>5</v>
      </c>
      <c r="R3" s="178"/>
      <c r="S3" s="184" t="s">
        <v>29</v>
      </c>
      <c r="T3" s="184"/>
      <c r="AC3" s="96"/>
      <c r="AD3" s="96"/>
      <c r="AE3" s="96"/>
      <c r="AF3" s="96"/>
      <c r="AG3" s="96"/>
      <c r="AH3" s="96"/>
    </row>
    <row r="4" spans="2:37" x14ac:dyDescent="0.25">
      <c r="B4" s="181"/>
      <c r="C4" s="1" t="s">
        <v>6</v>
      </c>
      <c r="D4" s="2" t="s">
        <v>7</v>
      </c>
      <c r="E4" s="2" t="s">
        <v>6</v>
      </c>
      <c r="F4" s="2" t="s">
        <v>7</v>
      </c>
      <c r="G4" s="2" t="s">
        <v>6</v>
      </c>
      <c r="H4" s="2" t="s">
        <v>7</v>
      </c>
      <c r="I4" s="2" t="s">
        <v>31</v>
      </c>
      <c r="J4" s="2" t="s">
        <v>7</v>
      </c>
      <c r="K4" s="3" t="s">
        <v>8</v>
      </c>
      <c r="L4" s="3" t="s">
        <v>7</v>
      </c>
      <c r="M4" s="4" t="s">
        <v>9</v>
      </c>
      <c r="N4" s="4" t="s">
        <v>10</v>
      </c>
      <c r="O4" s="4" t="s">
        <v>11</v>
      </c>
      <c r="P4" s="4" t="s">
        <v>7</v>
      </c>
      <c r="Q4" s="5" t="s">
        <v>12</v>
      </c>
      <c r="R4" s="5" t="s">
        <v>13</v>
      </c>
      <c r="S4" s="20" t="s">
        <v>12</v>
      </c>
      <c r="T4" s="20" t="s">
        <v>13</v>
      </c>
    </row>
    <row r="5" spans="2:37" x14ac:dyDescent="0.25">
      <c r="B5" s="12" t="s">
        <v>26</v>
      </c>
      <c r="C5" s="17"/>
      <c r="D5" s="17"/>
      <c r="E5" s="17"/>
      <c r="F5" s="17"/>
      <c r="G5" s="17"/>
      <c r="H5" s="17"/>
      <c r="I5" s="17"/>
      <c r="J5" s="17"/>
      <c r="K5" s="17">
        <v>57800</v>
      </c>
      <c r="L5" s="17"/>
      <c r="M5" s="17"/>
      <c r="N5" s="17"/>
      <c r="O5" s="17">
        <v>23000</v>
      </c>
      <c r="P5" s="17"/>
      <c r="Q5" s="17"/>
      <c r="R5" s="17"/>
      <c r="S5" s="17"/>
      <c r="T5" s="17"/>
    </row>
    <row r="7" spans="2:37" x14ac:dyDescent="0.25">
      <c r="B7" s="179">
        <v>2023</v>
      </c>
      <c r="C7" s="164"/>
      <c r="D7" s="168"/>
      <c r="E7" s="164"/>
      <c r="F7" s="168"/>
      <c r="G7" s="164"/>
      <c r="H7" s="168"/>
      <c r="I7" s="24"/>
      <c r="J7" s="24"/>
      <c r="K7" s="182"/>
      <c r="L7" s="183"/>
      <c r="M7" s="175"/>
      <c r="N7" s="176"/>
      <c r="O7" s="176"/>
      <c r="P7" s="177"/>
      <c r="Q7" s="178"/>
      <c r="R7" s="178"/>
      <c r="S7" s="184"/>
      <c r="T7" s="184"/>
      <c r="AC7" s="96"/>
      <c r="AD7" s="96"/>
      <c r="AE7" s="96"/>
      <c r="AF7" s="96"/>
      <c r="AG7" s="96"/>
      <c r="AH7" s="96"/>
      <c r="AI7" s="96"/>
      <c r="AJ7" s="96"/>
      <c r="AK7" s="96"/>
    </row>
    <row r="8" spans="2:37" x14ac:dyDescent="0.25">
      <c r="B8" s="180"/>
      <c r="C8" s="164" t="s">
        <v>0</v>
      </c>
      <c r="D8" s="168"/>
      <c r="E8" s="168" t="s">
        <v>1</v>
      </c>
      <c r="F8" s="168"/>
      <c r="G8" s="168" t="s">
        <v>2</v>
      </c>
      <c r="H8" s="168"/>
      <c r="I8" s="163" t="s">
        <v>30</v>
      </c>
      <c r="J8" s="164"/>
      <c r="K8" s="182" t="s">
        <v>3</v>
      </c>
      <c r="L8" s="183"/>
      <c r="M8" s="175" t="s">
        <v>4</v>
      </c>
      <c r="N8" s="176"/>
      <c r="O8" s="176"/>
      <c r="P8" s="177"/>
      <c r="Q8" s="178" t="s">
        <v>5</v>
      </c>
      <c r="R8" s="178"/>
      <c r="S8" s="184" t="s">
        <v>5</v>
      </c>
      <c r="T8" s="184"/>
    </row>
    <row r="9" spans="2:37" x14ac:dyDescent="0.25">
      <c r="B9" s="181"/>
      <c r="C9" s="1" t="s">
        <v>6</v>
      </c>
      <c r="D9" s="2" t="s">
        <v>7</v>
      </c>
      <c r="E9" s="2" t="s">
        <v>6</v>
      </c>
      <c r="F9" s="2" t="s">
        <v>7</v>
      </c>
      <c r="G9" s="2" t="s">
        <v>6</v>
      </c>
      <c r="H9" s="2" t="s">
        <v>7</v>
      </c>
      <c r="I9" s="2" t="s">
        <v>31</v>
      </c>
      <c r="J9" s="2" t="s">
        <v>7</v>
      </c>
      <c r="K9" s="3" t="s">
        <v>8</v>
      </c>
      <c r="L9" s="3" t="s">
        <v>7</v>
      </c>
      <c r="M9" s="4" t="s">
        <v>9</v>
      </c>
      <c r="N9" s="4" t="s">
        <v>10</v>
      </c>
      <c r="O9" s="4" t="s">
        <v>11</v>
      </c>
      <c r="P9" s="4" t="s">
        <v>7</v>
      </c>
      <c r="Q9" s="5" t="s">
        <v>12</v>
      </c>
      <c r="R9" s="5" t="s">
        <v>13</v>
      </c>
      <c r="S9" s="20" t="s">
        <v>12</v>
      </c>
      <c r="T9" s="20" t="s">
        <v>13</v>
      </c>
    </row>
    <row r="10" spans="2:37" x14ac:dyDescent="0.25">
      <c r="B10" s="12" t="s">
        <v>26</v>
      </c>
      <c r="C10" s="17"/>
      <c r="D10" s="17"/>
      <c r="E10" s="17"/>
      <c r="F10" s="17"/>
      <c r="G10" s="17"/>
      <c r="H10" s="17"/>
      <c r="I10" s="17"/>
      <c r="J10" s="17"/>
      <c r="K10" s="17">
        <v>61230</v>
      </c>
      <c r="L10" s="17"/>
      <c r="M10" s="17"/>
      <c r="N10" s="17"/>
      <c r="O10" s="17">
        <v>23050</v>
      </c>
      <c r="P10" s="17"/>
      <c r="Q10" s="17"/>
      <c r="R10" s="17"/>
      <c r="S10" s="17"/>
      <c r="T10" s="17"/>
    </row>
    <row r="11" spans="2:37" x14ac:dyDescent="0.25">
      <c r="B11" s="71"/>
      <c r="F11" s="34"/>
      <c r="H11" s="34"/>
      <c r="P11" s="34"/>
    </row>
    <row r="13" spans="2:37" ht="21" x14ac:dyDescent="0.35">
      <c r="B13" s="87" t="s">
        <v>27</v>
      </c>
      <c r="C13" s="88"/>
      <c r="M13" s="175" t="s">
        <v>53</v>
      </c>
      <c r="N13" s="176"/>
      <c r="O13" s="175" t="s">
        <v>52</v>
      </c>
      <c r="P13" s="176"/>
    </row>
    <row r="14" spans="2:37" x14ac:dyDescent="0.25">
      <c r="B14" s="165">
        <v>2024</v>
      </c>
      <c r="C14" s="164"/>
      <c r="D14" s="168"/>
      <c r="E14" s="164"/>
      <c r="F14" s="168"/>
      <c r="G14" s="164"/>
      <c r="H14" s="168"/>
      <c r="I14" s="24"/>
      <c r="J14" s="24"/>
      <c r="K14" s="182" t="s">
        <v>49</v>
      </c>
      <c r="L14" s="183"/>
      <c r="M14" s="175" t="s">
        <v>51</v>
      </c>
      <c r="N14" s="176"/>
      <c r="O14" s="176"/>
      <c r="P14" s="177"/>
      <c r="Q14" s="178"/>
      <c r="R14" s="178"/>
      <c r="S14" s="184"/>
      <c r="T14" s="184"/>
      <c r="AC14" s="96"/>
      <c r="AD14" s="96"/>
      <c r="AE14" s="96"/>
      <c r="AF14" s="96"/>
      <c r="AG14" s="96"/>
      <c r="AH14" s="96"/>
    </row>
    <row r="15" spans="2:37" x14ac:dyDescent="0.25">
      <c r="B15" s="166"/>
      <c r="C15" s="164" t="s">
        <v>0</v>
      </c>
      <c r="D15" s="168"/>
      <c r="E15" s="168" t="s">
        <v>1</v>
      </c>
      <c r="F15" s="168"/>
      <c r="G15" s="168" t="s">
        <v>2</v>
      </c>
      <c r="H15" s="168"/>
      <c r="I15" s="163" t="s">
        <v>30</v>
      </c>
      <c r="J15" s="164"/>
      <c r="K15" s="182" t="s">
        <v>3</v>
      </c>
      <c r="L15" s="183"/>
      <c r="M15" s="175" t="s">
        <v>4</v>
      </c>
      <c r="N15" s="176"/>
      <c r="O15" s="176"/>
      <c r="P15" s="177"/>
      <c r="Q15" s="178" t="s">
        <v>5</v>
      </c>
      <c r="R15" s="178"/>
      <c r="S15" s="184" t="s">
        <v>5</v>
      </c>
      <c r="T15" s="184"/>
      <c r="AC15" s="96"/>
      <c r="AD15" s="96"/>
      <c r="AE15" s="96"/>
      <c r="AF15" s="96"/>
      <c r="AG15" s="96"/>
      <c r="AH15" s="96"/>
    </row>
    <row r="16" spans="2:37" x14ac:dyDescent="0.25">
      <c r="B16" s="167"/>
      <c r="C16" s="1" t="s">
        <v>6</v>
      </c>
      <c r="D16" s="2" t="s">
        <v>7</v>
      </c>
      <c r="E16" s="2" t="s">
        <v>6</v>
      </c>
      <c r="F16" s="2" t="s">
        <v>7</v>
      </c>
      <c r="G16" s="2" t="s">
        <v>6</v>
      </c>
      <c r="H16" s="2" t="s">
        <v>7</v>
      </c>
      <c r="I16" s="2" t="s">
        <v>31</v>
      </c>
      <c r="J16" s="2" t="s">
        <v>7</v>
      </c>
      <c r="K16" s="3" t="s">
        <v>8</v>
      </c>
      <c r="L16" s="3" t="s">
        <v>7</v>
      </c>
      <c r="M16" s="4" t="s">
        <v>9</v>
      </c>
      <c r="N16" s="4" t="s">
        <v>10</v>
      </c>
      <c r="O16" s="4" t="s">
        <v>11</v>
      </c>
      <c r="P16" s="4" t="s">
        <v>7</v>
      </c>
      <c r="Q16" s="5" t="s">
        <v>12</v>
      </c>
      <c r="R16" s="5" t="s">
        <v>13</v>
      </c>
      <c r="S16" s="20" t="s">
        <v>12</v>
      </c>
      <c r="T16" s="20" t="s">
        <v>13</v>
      </c>
      <c r="AC16" s="97"/>
      <c r="AD16" s="97"/>
      <c r="AE16" s="97"/>
      <c r="AF16" s="97"/>
      <c r="AG16" s="96"/>
      <c r="AH16" s="97"/>
    </row>
    <row r="17" spans="2:34" x14ac:dyDescent="0.25">
      <c r="B17" s="6" t="s">
        <v>14</v>
      </c>
      <c r="C17" s="18"/>
      <c r="D17" s="18"/>
      <c r="E17" s="15"/>
      <c r="F17" s="19"/>
      <c r="G17" s="18"/>
      <c r="H17" s="18"/>
      <c r="I17" s="18"/>
      <c r="J17" s="18"/>
      <c r="K17" s="30">
        <v>13207.96</v>
      </c>
      <c r="L17" s="169">
        <v>91853.7</v>
      </c>
      <c r="M17" s="172">
        <v>8648</v>
      </c>
      <c r="N17" s="172">
        <v>0</v>
      </c>
      <c r="O17" s="172">
        <f>M17+N17</f>
        <v>8648</v>
      </c>
      <c r="P17" s="172">
        <v>72839.039999999994</v>
      </c>
      <c r="Q17" s="185"/>
      <c r="R17" s="169"/>
      <c r="S17" s="185"/>
      <c r="T17" s="169"/>
      <c r="AC17" s="97"/>
      <c r="AD17" s="97"/>
      <c r="AE17" s="97"/>
      <c r="AF17" s="97"/>
      <c r="AG17" s="96"/>
      <c r="AH17" s="97"/>
    </row>
    <row r="18" spans="2:34" x14ac:dyDescent="0.25">
      <c r="B18" s="6" t="s">
        <v>15</v>
      </c>
      <c r="C18" s="18"/>
      <c r="D18" s="18"/>
      <c r="E18" s="16"/>
      <c r="F18" s="19"/>
      <c r="G18" s="18"/>
      <c r="H18" s="18"/>
      <c r="I18" s="18"/>
      <c r="J18" s="18"/>
      <c r="K18" s="30">
        <v>7728.54</v>
      </c>
      <c r="L18" s="170"/>
      <c r="M18" s="173"/>
      <c r="N18" s="173"/>
      <c r="O18" s="173"/>
      <c r="P18" s="173"/>
      <c r="Q18" s="186"/>
      <c r="R18" s="170"/>
      <c r="S18" s="186"/>
      <c r="T18" s="170"/>
      <c r="AC18" s="97"/>
      <c r="AD18" s="97"/>
      <c r="AE18" s="96"/>
      <c r="AF18" s="96"/>
      <c r="AG18" s="96"/>
      <c r="AH18" s="97"/>
    </row>
    <row r="19" spans="2:34" x14ac:dyDescent="0.25">
      <c r="B19" s="6" t="s">
        <v>16</v>
      </c>
      <c r="C19" s="18"/>
      <c r="D19" s="18"/>
      <c r="E19" s="16"/>
      <c r="F19" s="19"/>
      <c r="G19" s="18"/>
      <c r="H19" s="18"/>
      <c r="I19" s="18"/>
      <c r="J19" s="18"/>
      <c r="K19" s="30">
        <v>6989.86</v>
      </c>
      <c r="L19" s="170"/>
      <c r="M19" s="173"/>
      <c r="N19" s="173"/>
      <c r="O19" s="173"/>
      <c r="P19" s="173"/>
      <c r="Q19" s="186"/>
      <c r="R19" s="170"/>
      <c r="S19" s="186"/>
      <c r="T19" s="170"/>
      <c r="AC19" s="97"/>
      <c r="AD19" s="97"/>
      <c r="AE19" s="96"/>
      <c r="AF19" s="96"/>
      <c r="AG19" s="96"/>
      <c r="AH19" s="97"/>
    </row>
    <row r="20" spans="2:34" x14ac:dyDescent="0.25">
      <c r="B20" s="6" t="s">
        <v>17</v>
      </c>
      <c r="C20" s="18"/>
      <c r="D20" s="18"/>
      <c r="E20" s="16"/>
      <c r="F20" s="19"/>
      <c r="G20" s="18"/>
      <c r="H20" s="18"/>
      <c r="I20" s="18"/>
      <c r="J20" s="18"/>
      <c r="K20" s="30">
        <v>4211.5600000000004</v>
      </c>
      <c r="L20" s="170"/>
      <c r="M20" s="173"/>
      <c r="N20" s="173"/>
      <c r="O20" s="173"/>
      <c r="P20" s="173"/>
      <c r="Q20" s="186"/>
      <c r="R20" s="170"/>
      <c r="S20" s="186"/>
      <c r="T20" s="170"/>
      <c r="AC20" s="97"/>
      <c r="AD20" s="97"/>
      <c r="AE20" s="96"/>
      <c r="AF20" s="96"/>
      <c r="AG20" s="96"/>
      <c r="AH20" s="97"/>
    </row>
    <row r="21" spans="2:34" x14ac:dyDescent="0.25">
      <c r="B21" s="6" t="s">
        <v>18</v>
      </c>
      <c r="C21" s="18"/>
      <c r="D21" s="18"/>
      <c r="E21" s="16"/>
      <c r="F21" s="19"/>
      <c r="G21" s="18"/>
      <c r="H21" s="18"/>
      <c r="I21" s="18"/>
      <c r="J21" s="18"/>
      <c r="K21" s="30">
        <v>1135.58</v>
      </c>
      <c r="L21" s="170"/>
      <c r="M21" s="174"/>
      <c r="N21" s="174"/>
      <c r="O21" s="174"/>
      <c r="P21" s="174"/>
      <c r="Q21" s="186"/>
      <c r="R21" s="170"/>
      <c r="S21" s="186"/>
      <c r="T21" s="170"/>
      <c r="AC21" s="97"/>
      <c r="AD21" s="97"/>
      <c r="AE21" s="96"/>
      <c r="AF21" s="96"/>
      <c r="AG21" s="96"/>
      <c r="AH21" s="97"/>
    </row>
    <row r="22" spans="2:34" x14ac:dyDescent="0.25">
      <c r="B22" s="6" t="s">
        <v>19</v>
      </c>
      <c r="C22" s="18"/>
      <c r="D22" s="18"/>
      <c r="E22" s="16"/>
      <c r="F22" s="19"/>
      <c r="G22" s="18"/>
      <c r="H22" s="18"/>
      <c r="I22" s="18"/>
      <c r="J22" s="18"/>
      <c r="K22" s="30">
        <v>518.17999999999995</v>
      </c>
      <c r="L22" s="170"/>
      <c r="M22" s="172">
        <v>13030</v>
      </c>
      <c r="N22" s="172">
        <v>0</v>
      </c>
      <c r="O22" s="172">
        <f>M22+N22</f>
        <v>13030</v>
      </c>
      <c r="P22" s="172">
        <v>109653.83</v>
      </c>
      <c r="Q22" s="186"/>
      <c r="R22" s="170"/>
      <c r="S22" s="186"/>
      <c r="T22" s="170"/>
      <c r="AC22" s="97"/>
      <c r="AD22" s="97"/>
      <c r="AE22" s="96"/>
      <c r="AF22" s="96"/>
      <c r="AG22" s="96"/>
      <c r="AH22" s="97"/>
    </row>
    <row r="23" spans="2:34" x14ac:dyDescent="0.25">
      <c r="B23" s="6" t="s">
        <v>20</v>
      </c>
      <c r="C23" s="18"/>
      <c r="D23" s="18"/>
      <c r="E23" s="16"/>
      <c r="F23" s="19"/>
      <c r="G23" s="18"/>
      <c r="H23" s="18"/>
      <c r="I23" s="18"/>
      <c r="J23" s="18"/>
      <c r="K23" s="30">
        <v>154.35</v>
      </c>
      <c r="L23" s="170"/>
      <c r="M23" s="173"/>
      <c r="N23" s="173"/>
      <c r="O23" s="173"/>
      <c r="P23" s="173"/>
      <c r="Q23" s="186"/>
      <c r="R23" s="170"/>
      <c r="S23" s="186"/>
      <c r="T23" s="170"/>
      <c r="AC23" s="97"/>
      <c r="AD23" s="97"/>
      <c r="AE23" s="96"/>
      <c r="AF23" s="96"/>
      <c r="AG23" s="96"/>
      <c r="AH23" s="97"/>
    </row>
    <row r="24" spans="2:34" x14ac:dyDescent="0.25">
      <c r="B24" s="6" t="s">
        <v>21</v>
      </c>
      <c r="C24" s="18"/>
      <c r="D24" s="18"/>
      <c r="E24" s="16"/>
      <c r="F24" s="19"/>
      <c r="G24" s="18"/>
      <c r="H24" s="18"/>
      <c r="I24" s="18"/>
      <c r="J24" s="18"/>
      <c r="K24" s="30">
        <v>99.23</v>
      </c>
      <c r="L24" s="171"/>
      <c r="M24" s="173"/>
      <c r="N24" s="173"/>
      <c r="O24" s="173"/>
      <c r="P24" s="173"/>
      <c r="Q24" s="186"/>
      <c r="R24" s="170"/>
      <c r="S24" s="186"/>
      <c r="T24" s="170"/>
      <c r="AC24" s="97"/>
      <c r="AD24" s="97"/>
      <c r="AE24" s="96"/>
      <c r="AF24" s="96"/>
      <c r="AG24" s="96"/>
      <c r="AH24" s="97"/>
    </row>
    <row r="25" spans="2:34" x14ac:dyDescent="0.25">
      <c r="B25" s="6" t="s">
        <v>21</v>
      </c>
      <c r="C25" s="18"/>
      <c r="D25" s="18"/>
      <c r="E25" s="16"/>
      <c r="F25" s="19"/>
      <c r="G25" s="18"/>
      <c r="H25" s="18"/>
      <c r="I25" s="18"/>
      <c r="J25" s="18"/>
      <c r="K25" s="30">
        <v>33.08</v>
      </c>
      <c r="L25" s="169">
        <v>60123.85</v>
      </c>
      <c r="M25" s="173"/>
      <c r="N25" s="173"/>
      <c r="O25" s="173"/>
      <c r="P25" s="173"/>
      <c r="Q25" s="186"/>
      <c r="R25" s="170"/>
      <c r="S25" s="186"/>
      <c r="T25" s="170"/>
      <c r="AC25" s="97"/>
      <c r="AD25" s="97"/>
      <c r="AE25" s="96"/>
      <c r="AF25" s="96"/>
      <c r="AG25" s="96"/>
      <c r="AH25" s="97"/>
    </row>
    <row r="26" spans="2:34" x14ac:dyDescent="0.25">
      <c r="B26" s="6" t="s">
        <v>22</v>
      </c>
      <c r="C26" s="18"/>
      <c r="D26" s="18"/>
      <c r="E26" s="16"/>
      <c r="F26" s="19"/>
      <c r="G26" s="18"/>
      <c r="H26" s="18"/>
      <c r="I26" s="18"/>
      <c r="J26" s="18"/>
      <c r="K26" s="18">
        <v>937.4</v>
      </c>
      <c r="L26" s="170"/>
      <c r="M26" s="173"/>
      <c r="N26" s="173"/>
      <c r="O26" s="173"/>
      <c r="P26" s="173"/>
      <c r="Q26" s="186"/>
      <c r="R26" s="170"/>
      <c r="S26" s="186"/>
      <c r="T26" s="170"/>
      <c r="AC26" s="97"/>
      <c r="AD26" s="97"/>
      <c r="AE26" s="96"/>
      <c r="AF26" s="96"/>
      <c r="AG26" s="96"/>
      <c r="AH26" s="97"/>
    </row>
    <row r="27" spans="2:34" x14ac:dyDescent="0.25">
      <c r="B27" s="6" t="s">
        <v>23</v>
      </c>
      <c r="C27" s="18"/>
      <c r="D27" s="18"/>
      <c r="E27" s="16"/>
      <c r="F27" s="19"/>
      <c r="G27" s="18"/>
      <c r="H27" s="18"/>
      <c r="I27" s="18"/>
      <c r="J27" s="18"/>
      <c r="K27" s="18">
        <v>3319.49</v>
      </c>
      <c r="L27" s="170"/>
      <c r="M27" s="173"/>
      <c r="N27" s="173"/>
      <c r="O27" s="173"/>
      <c r="P27" s="173"/>
      <c r="Q27" s="186"/>
      <c r="R27" s="170"/>
      <c r="S27" s="186"/>
      <c r="T27" s="170"/>
      <c r="AC27" s="97"/>
      <c r="AD27" s="97"/>
      <c r="AE27" s="96"/>
      <c r="AF27" s="96"/>
      <c r="AG27" s="96"/>
      <c r="AH27" s="97"/>
    </row>
    <row r="28" spans="2:34" x14ac:dyDescent="0.25">
      <c r="B28" s="6" t="s">
        <v>24</v>
      </c>
      <c r="C28" s="18"/>
      <c r="D28" s="18"/>
      <c r="E28" s="16"/>
      <c r="F28" s="19"/>
      <c r="G28" s="18"/>
      <c r="H28" s="18"/>
      <c r="I28" s="18"/>
      <c r="J28" s="18"/>
      <c r="K28" s="18">
        <v>8138.81</v>
      </c>
      <c r="L28" s="170"/>
      <c r="M28" s="173"/>
      <c r="N28" s="173"/>
      <c r="O28" s="173"/>
      <c r="P28" s="173"/>
      <c r="Q28" s="186"/>
      <c r="R28" s="170"/>
      <c r="S28" s="186"/>
      <c r="T28" s="170"/>
      <c r="AC28" s="97"/>
      <c r="AD28" s="97"/>
      <c r="AE28" s="96"/>
      <c r="AF28" s="96"/>
      <c r="AG28" s="96"/>
      <c r="AH28" s="97"/>
    </row>
    <row r="29" spans="2:34" x14ac:dyDescent="0.25">
      <c r="B29" s="6" t="s">
        <v>25</v>
      </c>
      <c r="C29" s="18"/>
      <c r="D29" s="18"/>
      <c r="E29" s="16"/>
      <c r="F29" s="19"/>
      <c r="G29" s="18"/>
      <c r="H29" s="18"/>
      <c r="I29" s="18"/>
      <c r="J29" s="18"/>
      <c r="K29" s="18">
        <v>9980.5300000000007</v>
      </c>
      <c r="L29" s="171"/>
      <c r="M29" s="174"/>
      <c r="N29" s="174"/>
      <c r="O29" s="174"/>
      <c r="P29" s="174"/>
      <c r="Q29" s="187"/>
      <c r="R29" s="171"/>
      <c r="S29" s="187"/>
      <c r="T29" s="171"/>
    </row>
    <row r="30" spans="2:34" x14ac:dyDescent="0.25">
      <c r="B30" s="12" t="s">
        <v>26</v>
      </c>
      <c r="C30" s="17">
        <f>SUM(C17:C29)</f>
        <v>0</v>
      </c>
      <c r="D30" s="17">
        <f t="shared" ref="D30:T30" si="0">SUM(D17:D29)</f>
        <v>0</v>
      </c>
      <c r="E30" s="17">
        <f t="shared" si="0"/>
        <v>0</v>
      </c>
      <c r="F30" s="17">
        <f t="shared" si="0"/>
        <v>0</v>
      </c>
      <c r="G30" s="17">
        <f t="shared" si="0"/>
        <v>0</v>
      </c>
      <c r="H30" s="17">
        <f t="shared" si="0"/>
        <v>0</v>
      </c>
      <c r="I30" s="17">
        <f t="shared" si="0"/>
        <v>0</v>
      </c>
      <c r="J30" s="17">
        <f t="shared" si="0"/>
        <v>0</v>
      </c>
      <c r="K30" s="17">
        <f t="shared" si="0"/>
        <v>56454.57</v>
      </c>
      <c r="L30" s="17">
        <f t="shared" si="0"/>
        <v>151977.54999999999</v>
      </c>
      <c r="M30" s="17">
        <f t="shared" si="0"/>
        <v>21678</v>
      </c>
      <c r="N30" s="17">
        <f t="shared" si="0"/>
        <v>0</v>
      </c>
      <c r="O30" s="17">
        <f t="shared" si="0"/>
        <v>21678</v>
      </c>
      <c r="P30" s="17">
        <f t="shared" si="0"/>
        <v>182492.87</v>
      </c>
      <c r="Q30" s="17">
        <f t="shared" si="0"/>
        <v>0</v>
      </c>
      <c r="R30" s="17">
        <f t="shared" si="0"/>
        <v>0</v>
      </c>
      <c r="S30" s="17">
        <f t="shared" si="0"/>
        <v>0</v>
      </c>
      <c r="T30" s="17">
        <f t="shared" si="0"/>
        <v>0</v>
      </c>
    </row>
    <row r="31" spans="2:34" x14ac:dyDescent="0.25">
      <c r="B31" s="71" t="s">
        <v>33</v>
      </c>
      <c r="H31" s="42"/>
      <c r="K31" s="117" t="s">
        <v>50</v>
      </c>
      <c r="L31" s="22">
        <f>L30/K30</f>
        <v>2.6920327264914068</v>
      </c>
      <c r="O31" s="117" t="s">
        <v>50</v>
      </c>
      <c r="P31" s="34">
        <f>P30/O30</f>
        <v>8.4183444044653566</v>
      </c>
      <c r="R31" t="e">
        <f>R30/Q30</f>
        <v>#DIV/0!</v>
      </c>
      <c r="T31" t="e">
        <f>T30/S30</f>
        <v>#DIV/0!</v>
      </c>
    </row>
    <row r="33" spans="1:41" x14ac:dyDescent="0.25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121" t="s">
        <v>54</v>
      </c>
      <c r="N33" s="162" t="s">
        <v>55</v>
      </c>
      <c r="O33" s="162"/>
      <c r="P33" s="162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</row>
    <row r="34" spans="1:41" x14ac:dyDescent="0.25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</row>
    <row r="35" spans="1:41" x14ac:dyDescent="0.25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</row>
    <row r="36" spans="1:41" x14ac:dyDescent="0.25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</row>
    <row r="37" spans="1:41" x14ac:dyDescent="0.25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</row>
    <row r="38" spans="1:41" x14ac:dyDescent="0.25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</row>
    <row r="39" spans="1:41" x14ac:dyDescent="0.25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</row>
    <row r="40" spans="1:41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</row>
    <row r="41" spans="1:41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</row>
    <row r="42" spans="1:41" x14ac:dyDescent="0.25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</row>
    <row r="43" spans="1:41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</row>
    <row r="44" spans="1:41" x14ac:dyDescent="0.25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</row>
    <row r="45" spans="1:41" x14ac:dyDescent="0.25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</row>
    <row r="46" spans="1:41" x14ac:dyDescent="0.25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</row>
    <row r="47" spans="1:41" x14ac:dyDescent="0.25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</row>
    <row r="48" spans="1:41" x14ac:dyDescent="0.25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</row>
    <row r="49" spans="1:41" x14ac:dyDescent="0.25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</row>
    <row r="50" spans="1:41" x14ac:dyDescent="0.25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</row>
    <row r="51" spans="1:41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</row>
    <row r="52" spans="1:41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</row>
    <row r="53" spans="1:41" x14ac:dyDescent="0.25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</row>
    <row r="54" spans="1:41" x14ac:dyDescent="0.2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</row>
    <row r="55" spans="1:41" x14ac:dyDescent="0.25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</row>
    <row r="56" spans="1:41" x14ac:dyDescent="0.25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</row>
    <row r="57" spans="1:41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</row>
    <row r="58" spans="1:41" x14ac:dyDescent="0.25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</row>
    <row r="59" spans="1:41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</row>
    <row r="60" spans="1:41" x14ac:dyDescent="0.25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</row>
    <row r="61" spans="1:41" x14ac:dyDescent="0.25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</row>
    <row r="62" spans="1:41" x14ac:dyDescent="0.25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70"/>
    </row>
    <row r="63" spans="1:41" x14ac:dyDescent="0.25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</row>
    <row r="64" spans="1:41" x14ac:dyDescent="0.25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</row>
    <row r="65" spans="1:41" x14ac:dyDescent="0.25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</row>
    <row r="66" spans="1:41" x14ac:dyDescent="0.25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</row>
    <row r="67" spans="1:41" x14ac:dyDescent="0.25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</row>
    <row r="68" spans="1:41" x14ac:dyDescent="0.2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</row>
    <row r="69" spans="1:41" x14ac:dyDescent="0.25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</row>
    <row r="70" spans="1:41" x14ac:dyDescent="0.25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</row>
    <row r="71" spans="1:41" x14ac:dyDescent="0.25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</row>
    <row r="72" spans="1:41" x14ac:dyDescent="0.25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</row>
    <row r="73" spans="1:41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</row>
    <row r="74" spans="1:41" x14ac:dyDescent="0.25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</row>
    <row r="75" spans="1:41" x14ac:dyDescent="0.25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</row>
    <row r="76" spans="1:41" x14ac:dyDescent="0.25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</row>
    <row r="77" spans="1:41" x14ac:dyDescent="0.25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</row>
    <row r="78" spans="1:41" x14ac:dyDescent="0.25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</row>
    <row r="79" spans="1:41" x14ac:dyDescent="0.25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</row>
    <row r="80" spans="1:41" x14ac:dyDescent="0.25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</row>
    <row r="81" spans="1:41" x14ac:dyDescent="0.25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</row>
    <row r="82" spans="1:41" x14ac:dyDescent="0.25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</row>
    <row r="83" spans="1:41" x14ac:dyDescent="0.25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</row>
    <row r="84" spans="1:41" x14ac:dyDescent="0.25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</row>
    <row r="85" spans="1:41" x14ac:dyDescent="0.25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</row>
    <row r="86" spans="1:41" x14ac:dyDescent="0.25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</row>
    <row r="87" spans="1:41" x14ac:dyDescent="0.25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</row>
    <row r="88" spans="1:41" x14ac:dyDescent="0.25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/>
      <c r="AM88" s="70"/>
      <c r="AN88" s="70"/>
      <c r="AO88" s="70"/>
    </row>
    <row r="89" spans="1:41" x14ac:dyDescent="0.25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</row>
    <row r="90" spans="1:41" x14ac:dyDescent="0.25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  <c r="AJ90" s="70"/>
      <c r="AK90" s="70"/>
      <c r="AL90" s="70"/>
      <c r="AM90" s="70"/>
      <c r="AN90" s="70"/>
      <c r="AO90" s="70"/>
    </row>
    <row r="91" spans="1:41" x14ac:dyDescent="0.25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N91" s="70"/>
      <c r="AO91" s="70"/>
    </row>
    <row r="92" spans="1:41" x14ac:dyDescent="0.25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70"/>
      <c r="AO92" s="70"/>
    </row>
    <row r="93" spans="1:41" x14ac:dyDescent="0.25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70"/>
      <c r="AO93" s="70"/>
    </row>
    <row r="94" spans="1:41" x14ac:dyDescent="0.25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</row>
    <row r="95" spans="1:41" x14ac:dyDescent="0.25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/>
      <c r="AM95" s="70"/>
      <c r="AN95" s="70"/>
      <c r="AO95" s="70"/>
    </row>
    <row r="96" spans="1:41" x14ac:dyDescent="0.25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0"/>
      <c r="AM96" s="70"/>
      <c r="AN96" s="70"/>
      <c r="AO96" s="70"/>
    </row>
    <row r="97" spans="1:41" x14ac:dyDescent="0.25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</row>
  </sheetData>
  <mergeCells count="65">
    <mergeCell ref="O22:O29"/>
    <mergeCell ref="P22:P29"/>
    <mergeCell ref="R17:R29"/>
    <mergeCell ref="S17:S29"/>
    <mergeCell ref="T17:T29"/>
    <mergeCell ref="Q17:Q29"/>
    <mergeCell ref="S14:T14"/>
    <mergeCell ref="C15:D15"/>
    <mergeCell ref="E15:F15"/>
    <mergeCell ref="G15:H15"/>
    <mergeCell ref="I15:J15"/>
    <mergeCell ref="K15:L15"/>
    <mergeCell ref="M15:P15"/>
    <mergeCell ref="Q15:R15"/>
    <mergeCell ref="S15:T15"/>
    <mergeCell ref="K14:L14"/>
    <mergeCell ref="M14:P14"/>
    <mergeCell ref="Q14:R14"/>
    <mergeCell ref="S7:T7"/>
    <mergeCell ref="S8:T8"/>
    <mergeCell ref="S2:T2"/>
    <mergeCell ref="S3:T3"/>
    <mergeCell ref="Q2:R2"/>
    <mergeCell ref="B2:B4"/>
    <mergeCell ref="C2:D2"/>
    <mergeCell ref="E2:F2"/>
    <mergeCell ref="G2:H2"/>
    <mergeCell ref="K2:L2"/>
    <mergeCell ref="C3:D3"/>
    <mergeCell ref="E3:F3"/>
    <mergeCell ref="G3:H3"/>
    <mergeCell ref="K3:L3"/>
    <mergeCell ref="I3:J3"/>
    <mergeCell ref="M3:P3"/>
    <mergeCell ref="Q3:R3"/>
    <mergeCell ref="M2:P2"/>
    <mergeCell ref="B7:B9"/>
    <mergeCell ref="C7:D7"/>
    <mergeCell ref="E7:F7"/>
    <mergeCell ref="G7:H7"/>
    <mergeCell ref="K7:L7"/>
    <mergeCell ref="Q7:R7"/>
    <mergeCell ref="C8:D8"/>
    <mergeCell ref="E8:F8"/>
    <mergeCell ref="G8:H8"/>
    <mergeCell ref="K8:L8"/>
    <mergeCell ref="M8:P8"/>
    <mergeCell ref="Q8:R8"/>
    <mergeCell ref="M7:P7"/>
    <mergeCell ref="N33:P33"/>
    <mergeCell ref="I8:J8"/>
    <mergeCell ref="B14:B16"/>
    <mergeCell ref="C14:D14"/>
    <mergeCell ref="E14:F14"/>
    <mergeCell ref="G14:H14"/>
    <mergeCell ref="L17:L24"/>
    <mergeCell ref="L25:L29"/>
    <mergeCell ref="P17:P21"/>
    <mergeCell ref="M17:M21"/>
    <mergeCell ref="N17:N21"/>
    <mergeCell ref="O17:O21"/>
    <mergeCell ref="O13:P13"/>
    <mergeCell ref="M13:N13"/>
    <mergeCell ref="M22:M29"/>
    <mergeCell ref="N22:N29"/>
  </mergeCells>
  <phoneticPr fontId="9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561A9-0321-4474-A976-DE96C3FC56B3}">
  <dimension ref="B1:Z35"/>
  <sheetViews>
    <sheetView zoomScale="90" zoomScaleNormal="90" workbookViewId="0">
      <selection activeCell="P34" sqref="P34:P35"/>
    </sheetView>
  </sheetViews>
  <sheetFormatPr defaultRowHeight="15" x14ac:dyDescent="0.25"/>
  <cols>
    <col min="2" max="2" width="11" customWidth="1"/>
    <col min="3" max="3" width="14.7109375" customWidth="1"/>
    <col min="4" max="10" width="5.7109375" customWidth="1"/>
    <col min="11" max="11" width="14.7109375" customWidth="1"/>
    <col min="12" max="12" width="13.5703125" customWidth="1"/>
    <col min="13" max="13" width="11.5703125" customWidth="1"/>
    <col min="14" max="14" width="11.140625" customWidth="1"/>
    <col min="15" max="15" width="12.42578125" customWidth="1"/>
    <col min="16" max="20" width="14.5703125" customWidth="1"/>
    <col min="22" max="22" width="20.42578125" customWidth="1"/>
  </cols>
  <sheetData>
    <row r="1" spans="2:20" ht="21" x14ac:dyDescent="0.35">
      <c r="B1" s="87" t="s">
        <v>35</v>
      </c>
      <c r="C1" s="88"/>
    </row>
    <row r="2" spans="2:20" x14ac:dyDescent="0.25">
      <c r="B2" s="179">
        <v>2022</v>
      </c>
      <c r="C2" s="164"/>
      <c r="D2" s="168"/>
      <c r="E2" s="164"/>
      <c r="F2" s="168"/>
      <c r="G2" s="164"/>
      <c r="H2" s="168"/>
      <c r="I2" s="24"/>
      <c r="J2" s="24"/>
      <c r="K2" s="182"/>
      <c r="L2" s="183"/>
      <c r="M2" s="175"/>
      <c r="N2" s="176"/>
      <c r="O2" s="176"/>
      <c r="P2" s="177"/>
      <c r="Q2" s="178"/>
      <c r="R2" s="178"/>
      <c r="S2" s="184"/>
      <c r="T2" s="184"/>
    </row>
    <row r="3" spans="2:20" x14ac:dyDescent="0.25">
      <c r="B3" s="180"/>
      <c r="C3" s="164" t="s">
        <v>0</v>
      </c>
      <c r="D3" s="168"/>
      <c r="E3" s="168" t="s">
        <v>1</v>
      </c>
      <c r="F3" s="168"/>
      <c r="G3" s="168" t="s">
        <v>2</v>
      </c>
      <c r="H3" s="168"/>
      <c r="I3" s="163" t="s">
        <v>30</v>
      </c>
      <c r="J3" s="164"/>
      <c r="K3" s="182" t="s">
        <v>3</v>
      </c>
      <c r="L3" s="183"/>
      <c r="M3" s="175" t="s">
        <v>4</v>
      </c>
      <c r="N3" s="176"/>
      <c r="O3" s="176"/>
      <c r="P3" s="177"/>
      <c r="Q3" s="178" t="s">
        <v>5</v>
      </c>
      <c r="R3" s="178"/>
      <c r="S3" s="184" t="s">
        <v>29</v>
      </c>
      <c r="T3" s="184"/>
    </row>
    <row r="4" spans="2:20" x14ac:dyDescent="0.25">
      <c r="B4" s="181"/>
      <c r="C4" s="1" t="s">
        <v>6</v>
      </c>
      <c r="D4" s="2" t="s">
        <v>7</v>
      </c>
      <c r="E4" s="2" t="s">
        <v>6</v>
      </c>
      <c r="F4" s="2" t="s">
        <v>7</v>
      </c>
      <c r="G4" s="2" t="s">
        <v>6</v>
      </c>
      <c r="H4" s="2" t="s">
        <v>7</v>
      </c>
      <c r="I4" s="2" t="s">
        <v>31</v>
      </c>
      <c r="J4" s="2" t="s">
        <v>7</v>
      </c>
      <c r="K4" s="3" t="s">
        <v>8</v>
      </c>
      <c r="L4" s="3" t="s">
        <v>7</v>
      </c>
      <c r="M4" s="4" t="s">
        <v>9</v>
      </c>
      <c r="N4" s="4" t="s">
        <v>10</v>
      </c>
      <c r="O4" s="4" t="s">
        <v>11</v>
      </c>
      <c r="P4" s="4" t="s">
        <v>7</v>
      </c>
      <c r="Q4" s="5" t="s">
        <v>12</v>
      </c>
      <c r="R4" s="5" t="s">
        <v>13</v>
      </c>
      <c r="S4" s="20" t="s">
        <v>12</v>
      </c>
      <c r="T4" s="20" t="s">
        <v>13</v>
      </c>
    </row>
    <row r="5" spans="2:20" x14ac:dyDescent="0.25">
      <c r="B5" s="12" t="s">
        <v>26</v>
      </c>
      <c r="C5" s="13"/>
      <c r="D5" s="14"/>
      <c r="E5" s="14"/>
      <c r="F5" s="14"/>
      <c r="G5" s="14"/>
      <c r="H5" s="14"/>
      <c r="I5" s="14"/>
      <c r="J5" s="14"/>
      <c r="K5" s="14">
        <v>65390</v>
      </c>
      <c r="L5" s="14"/>
      <c r="M5" s="14"/>
      <c r="N5" s="14"/>
      <c r="O5" s="14">
        <v>13740</v>
      </c>
      <c r="P5" s="14"/>
      <c r="Q5" s="14"/>
      <c r="R5" s="14"/>
      <c r="S5" s="14"/>
      <c r="T5" s="14"/>
    </row>
    <row r="7" spans="2:20" x14ac:dyDescent="0.25">
      <c r="B7" s="179">
        <v>2023</v>
      </c>
      <c r="C7" s="164"/>
      <c r="D7" s="168"/>
      <c r="E7" s="164"/>
      <c r="F7" s="168"/>
      <c r="G7" s="164"/>
      <c r="H7" s="168"/>
      <c r="I7" s="24"/>
      <c r="J7" s="24"/>
      <c r="K7" s="182"/>
      <c r="L7" s="183"/>
      <c r="M7" s="175"/>
      <c r="N7" s="176"/>
      <c r="O7" s="176"/>
      <c r="P7" s="177"/>
      <c r="Q7" s="178"/>
      <c r="R7" s="178"/>
      <c r="S7" s="184"/>
      <c r="T7" s="184"/>
    </row>
    <row r="8" spans="2:20" x14ac:dyDescent="0.25">
      <c r="B8" s="180"/>
      <c r="C8" s="164" t="s">
        <v>0</v>
      </c>
      <c r="D8" s="168"/>
      <c r="E8" s="168" t="s">
        <v>1</v>
      </c>
      <c r="F8" s="168"/>
      <c r="G8" s="168" t="s">
        <v>2</v>
      </c>
      <c r="H8" s="168"/>
      <c r="I8" s="163" t="s">
        <v>30</v>
      </c>
      <c r="J8" s="164"/>
      <c r="K8" s="182" t="s">
        <v>3</v>
      </c>
      <c r="L8" s="183"/>
      <c r="M8" s="175" t="s">
        <v>4</v>
      </c>
      <c r="N8" s="176"/>
      <c r="O8" s="176"/>
      <c r="P8" s="177"/>
      <c r="Q8" s="178" t="s">
        <v>5</v>
      </c>
      <c r="R8" s="178"/>
      <c r="S8" s="184" t="s">
        <v>29</v>
      </c>
      <c r="T8" s="184"/>
    </row>
    <row r="9" spans="2:20" x14ac:dyDescent="0.25">
      <c r="B9" s="181"/>
      <c r="C9" s="1" t="s">
        <v>6</v>
      </c>
      <c r="D9" s="2" t="s">
        <v>7</v>
      </c>
      <c r="E9" s="2" t="s">
        <v>6</v>
      </c>
      <c r="F9" s="2" t="s">
        <v>7</v>
      </c>
      <c r="G9" s="2" t="s">
        <v>6</v>
      </c>
      <c r="H9" s="2" t="s">
        <v>7</v>
      </c>
      <c r="I9" s="2" t="s">
        <v>31</v>
      </c>
      <c r="J9" s="2" t="s">
        <v>7</v>
      </c>
      <c r="K9" s="3" t="s">
        <v>8</v>
      </c>
      <c r="L9" s="3" t="s">
        <v>7</v>
      </c>
      <c r="M9" s="4" t="s">
        <v>9</v>
      </c>
      <c r="N9" s="4" t="s">
        <v>10</v>
      </c>
      <c r="O9" s="4" t="s">
        <v>11</v>
      </c>
      <c r="P9" s="4" t="s">
        <v>7</v>
      </c>
      <c r="Q9" s="5" t="s">
        <v>12</v>
      </c>
      <c r="R9" s="5" t="s">
        <v>13</v>
      </c>
      <c r="S9" s="20" t="s">
        <v>12</v>
      </c>
      <c r="T9" s="20" t="s">
        <v>13</v>
      </c>
    </row>
    <row r="10" spans="2:20" x14ac:dyDescent="0.25">
      <c r="B10" s="12" t="s">
        <v>26</v>
      </c>
      <c r="C10" s="13"/>
      <c r="D10" s="14"/>
      <c r="E10" s="13"/>
      <c r="F10" s="13"/>
      <c r="G10" s="14"/>
      <c r="H10" s="14"/>
      <c r="I10" s="14"/>
      <c r="J10" s="14"/>
      <c r="K10" s="14">
        <v>61970</v>
      </c>
      <c r="L10" s="14"/>
      <c r="M10" s="14"/>
      <c r="N10" s="14"/>
      <c r="O10" s="14">
        <v>18500</v>
      </c>
      <c r="P10" s="14"/>
      <c r="Q10" s="14"/>
      <c r="R10" s="14"/>
      <c r="S10" s="14"/>
      <c r="T10" s="14"/>
    </row>
    <row r="13" spans="2:20" ht="21" x14ac:dyDescent="0.35">
      <c r="B13" s="87" t="s">
        <v>27</v>
      </c>
      <c r="C13" s="88"/>
      <c r="M13" s="258" t="s">
        <v>104</v>
      </c>
      <c r="N13" s="260"/>
      <c r="O13" s="258" t="s">
        <v>97</v>
      </c>
      <c r="P13" s="260"/>
    </row>
    <row r="14" spans="2:20" x14ac:dyDescent="0.25">
      <c r="B14" s="165">
        <v>2024</v>
      </c>
      <c r="C14" s="164"/>
      <c r="D14" s="168"/>
      <c r="E14" s="164"/>
      <c r="F14" s="168"/>
      <c r="G14" s="164"/>
      <c r="H14" s="168"/>
      <c r="I14" s="24"/>
      <c r="J14" s="24"/>
      <c r="K14" s="182" t="s">
        <v>102</v>
      </c>
      <c r="L14" s="183"/>
      <c r="M14" s="175" t="s">
        <v>103</v>
      </c>
      <c r="N14" s="176"/>
      <c r="O14" s="176"/>
      <c r="P14" s="177"/>
      <c r="Q14" s="178"/>
      <c r="R14" s="178"/>
      <c r="S14" s="184"/>
      <c r="T14" s="184"/>
    </row>
    <row r="15" spans="2:20" x14ac:dyDescent="0.25">
      <c r="B15" s="166"/>
      <c r="C15" s="164" t="s">
        <v>0</v>
      </c>
      <c r="D15" s="168"/>
      <c r="E15" s="168" t="s">
        <v>1</v>
      </c>
      <c r="F15" s="168"/>
      <c r="G15" s="168" t="s">
        <v>2</v>
      </c>
      <c r="H15" s="168"/>
      <c r="I15" s="163" t="s">
        <v>30</v>
      </c>
      <c r="J15" s="164"/>
      <c r="K15" s="182" t="s">
        <v>3</v>
      </c>
      <c r="L15" s="183"/>
      <c r="M15" s="175" t="s">
        <v>4</v>
      </c>
      <c r="N15" s="176"/>
      <c r="O15" s="176"/>
      <c r="P15" s="177"/>
      <c r="Q15" s="178" t="s">
        <v>5</v>
      </c>
      <c r="R15" s="178"/>
      <c r="S15" s="184" t="s">
        <v>29</v>
      </c>
      <c r="T15" s="184"/>
    </row>
    <row r="16" spans="2:20" x14ac:dyDescent="0.25">
      <c r="B16" s="167"/>
      <c r="C16" s="1" t="s">
        <v>6</v>
      </c>
      <c r="D16" s="2" t="s">
        <v>7</v>
      </c>
      <c r="E16" s="2" t="s">
        <v>6</v>
      </c>
      <c r="F16" s="2" t="s">
        <v>7</v>
      </c>
      <c r="G16" s="2" t="s">
        <v>6</v>
      </c>
      <c r="H16" s="2" t="s">
        <v>7</v>
      </c>
      <c r="I16" s="2" t="s">
        <v>31</v>
      </c>
      <c r="J16" s="2" t="s">
        <v>7</v>
      </c>
      <c r="K16" s="3" t="s">
        <v>8</v>
      </c>
      <c r="L16" s="3" t="s">
        <v>7</v>
      </c>
      <c r="M16" s="4" t="s">
        <v>9</v>
      </c>
      <c r="N16" s="4" t="s">
        <v>10</v>
      </c>
      <c r="O16" s="4" t="s">
        <v>11</v>
      </c>
      <c r="P16" s="4" t="s">
        <v>7</v>
      </c>
      <c r="Q16" s="5" t="s">
        <v>12</v>
      </c>
      <c r="R16" s="5" t="s">
        <v>13</v>
      </c>
      <c r="S16" s="20" t="s">
        <v>12</v>
      </c>
      <c r="T16" s="20" t="s">
        <v>13</v>
      </c>
    </row>
    <row r="17" spans="2:20" x14ac:dyDescent="0.25">
      <c r="B17" s="6" t="s">
        <v>14</v>
      </c>
      <c r="C17" s="7"/>
      <c r="D17" s="8"/>
      <c r="E17" s="15"/>
      <c r="F17" s="19"/>
      <c r="G17" s="8"/>
      <c r="H17" s="8"/>
      <c r="I17" s="8"/>
      <c r="J17" s="8"/>
      <c r="K17" s="18">
        <v>13522.51</v>
      </c>
      <c r="L17" s="156">
        <v>35097.11</v>
      </c>
      <c r="M17" s="21">
        <v>2051</v>
      </c>
      <c r="N17" s="21">
        <v>0</v>
      </c>
      <c r="O17" s="21">
        <f>M17+N17</f>
        <v>2051</v>
      </c>
      <c r="P17" s="157">
        <v>17476.39</v>
      </c>
      <c r="Q17" s="308"/>
      <c r="R17" s="193"/>
      <c r="S17" s="307"/>
      <c r="T17" s="193"/>
    </row>
    <row r="18" spans="2:20" x14ac:dyDescent="0.25">
      <c r="B18" s="6" t="s">
        <v>15</v>
      </c>
      <c r="C18" s="7"/>
      <c r="D18" s="8"/>
      <c r="E18" s="16"/>
      <c r="F18" s="19"/>
      <c r="G18" s="8"/>
      <c r="H18" s="8"/>
      <c r="I18" s="8"/>
      <c r="J18" s="8"/>
      <c r="K18" s="18">
        <v>8183.06</v>
      </c>
      <c r="L18" s="156">
        <v>21524.34</v>
      </c>
      <c r="M18" s="21">
        <v>1756</v>
      </c>
      <c r="N18" s="21">
        <v>0</v>
      </c>
      <c r="O18" s="21">
        <f t="shared" ref="O18:O29" si="0">M18+N18</f>
        <v>1756</v>
      </c>
      <c r="P18" s="157">
        <v>15089.6</v>
      </c>
      <c r="Q18" s="308"/>
      <c r="R18" s="193"/>
      <c r="S18" s="307"/>
      <c r="T18" s="193"/>
    </row>
    <row r="19" spans="2:20" x14ac:dyDescent="0.25">
      <c r="B19" s="6" t="s">
        <v>16</v>
      </c>
      <c r="C19" s="7"/>
      <c r="D19" s="8"/>
      <c r="E19" s="16"/>
      <c r="F19" s="19"/>
      <c r="G19" s="8"/>
      <c r="H19" s="8"/>
      <c r="I19" s="8"/>
      <c r="J19" s="8"/>
      <c r="K19" s="18">
        <v>6656.79</v>
      </c>
      <c r="L19" s="156">
        <v>17644.59</v>
      </c>
      <c r="M19" s="21">
        <v>1568</v>
      </c>
      <c r="N19" s="21">
        <v>0</v>
      </c>
      <c r="O19" s="21">
        <f t="shared" si="0"/>
        <v>1568</v>
      </c>
      <c r="P19" s="157">
        <v>13568.52</v>
      </c>
      <c r="Q19" s="308"/>
      <c r="R19" s="193"/>
      <c r="S19" s="307"/>
      <c r="T19" s="193"/>
    </row>
    <row r="20" spans="2:20" x14ac:dyDescent="0.25">
      <c r="B20" s="6" t="s">
        <v>17</v>
      </c>
      <c r="C20" s="7"/>
      <c r="D20" s="8"/>
      <c r="E20" s="16"/>
      <c r="F20" s="19"/>
      <c r="G20" s="8"/>
      <c r="H20" s="8"/>
      <c r="I20" s="8"/>
      <c r="J20" s="8"/>
      <c r="K20" s="18">
        <v>5379.16</v>
      </c>
      <c r="L20" s="156">
        <v>14396.87</v>
      </c>
      <c r="M20" s="21">
        <v>1893</v>
      </c>
      <c r="N20" s="21">
        <v>0</v>
      </c>
      <c r="O20" s="21">
        <f t="shared" si="0"/>
        <v>1893</v>
      </c>
      <c r="P20" s="157">
        <v>16198.05</v>
      </c>
      <c r="Q20" s="308"/>
      <c r="R20" s="193"/>
      <c r="S20" s="307"/>
      <c r="T20" s="193"/>
    </row>
    <row r="21" spans="2:20" x14ac:dyDescent="0.25">
      <c r="B21" s="6" t="s">
        <v>18</v>
      </c>
      <c r="C21" s="7"/>
      <c r="D21" s="8"/>
      <c r="E21" s="16"/>
      <c r="F21" s="19"/>
      <c r="G21" s="8"/>
      <c r="H21" s="8"/>
      <c r="I21" s="8"/>
      <c r="J21" s="8"/>
      <c r="K21" s="18">
        <v>1722.33</v>
      </c>
      <c r="L21" s="156">
        <v>5101.28</v>
      </c>
      <c r="M21" s="21">
        <v>1486</v>
      </c>
      <c r="N21" s="21">
        <v>0</v>
      </c>
      <c r="O21" s="21">
        <f t="shared" si="0"/>
        <v>1486</v>
      </c>
      <c r="P21" s="157">
        <v>12791.32</v>
      </c>
      <c r="Q21" s="308"/>
      <c r="R21" s="193"/>
      <c r="S21" s="307"/>
      <c r="T21" s="193"/>
    </row>
    <row r="22" spans="2:20" x14ac:dyDescent="0.25">
      <c r="B22" s="6" t="s">
        <v>19</v>
      </c>
      <c r="C22" s="7"/>
      <c r="D22" s="8"/>
      <c r="E22" s="16"/>
      <c r="F22" s="16"/>
      <c r="G22" s="8"/>
      <c r="H22" s="8"/>
      <c r="I22" s="8"/>
      <c r="J22" s="8"/>
      <c r="K22" s="18">
        <v>1533.27</v>
      </c>
      <c r="L22" s="156">
        <v>4620.71</v>
      </c>
      <c r="M22" s="21">
        <v>1996</v>
      </c>
      <c r="N22" s="21">
        <v>0</v>
      </c>
      <c r="O22" s="21">
        <f t="shared" si="0"/>
        <v>1996</v>
      </c>
      <c r="P22" s="157">
        <v>17145.2</v>
      </c>
      <c r="Q22" s="308"/>
      <c r="R22" s="193"/>
      <c r="S22" s="307"/>
      <c r="T22" s="193"/>
    </row>
    <row r="23" spans="2:20" x14ac:dyDescent="0.25">
      <c r="B23" s="6" t="s">
        <v>20</v>
      </c>
      <c r="C23" s="7"/>
      <c r="D23" s="8"/>
      <c r="E23" s="16"/>
      <c r="F23" s="16"/>
      <c r="G23" s="8"/>
      <c r="H23" s="8"/>
      <c r="I23" s="8"/>
      <c r="J23" s="8"/>
      <c r="K23" s="18">
        <v>970.2</v>
      </c>
      <c r="L23" s="156">
        <v>3189.39</v>
      </c>
      <c r="M23" s="21">
        <v>1377</v>
      </c>
      <c r="N23" s="21">
        <v>0</v>
      </c>
      <c r="O23" s="21">
        <f t="shared" si="0"/>
        <v>1377</v>
      </c>
      <c r="P23" s="157">
        <v>12028.29</v>
      </c>
      <c r="Q23" s="308"/>
      <c r="R23" s="193"/>
      <c r="S23" s="307"/>
      <c r="T23" s="193"/>
    </row>
    <row r="24" spans="2:20" x14ac:dyDescent="0.25">
      <c r="B24" s="6" t="s">
        <v>21</v>
      </c>
      <c r="C24" s="7"/>
      <c r="D24" s="8"/>
      <c r="E24" s="16"/>
      <c r="F24" s="16"/>
      <c r="G24" s="8"/>
      <c r="H24" s="8"/>
      <c r="I24" s="8"/>
      <c r="J24" s="8"/>
      <c r="K24" s="18">
        <v>220.5</v>
      </c>
      <c r="L24" s="156">
        <v>1050.3800000000001</v>
      </c>
      <c r="M24" s="304">
        <v>486</v>
      </c>
      <c r="N24" s="304">
        <v>0</v>
      </c>
      <c r="O24" s="304">
        <f t="shared" si="0"/>
        <v>486</v>
      </c>
      <c r="P24" s="309">
        <v>4819.37</v>
      </c>
      <c r="Q24" s="308"/>
      <c r="R24" s="193"/>
      <c r="S24" s="307"/>
      <c r="T24" s="193"/>
    </row>
    <row r="25" spans="2:20" x14ac:dyDescent="0.25">
      <c r="B25" s="6" t="s">
        <v>21</v>
      </c>
      <c r="C25" s="7"/>
      <c r="D25" s="8"/>
      <c r="E25" s="16"/>
      <c r="F25" s="16"/>
      <c r="G25" s="8"/>
      <c r="H25" s="8"/>
      <c r="I25" s="8"/>
      <c r="J25" s="8"/>
      <c r="K25" s="18">
        <v>165.38</v>
      </c>
      <c r="L25" s="156">
        <v>653.67999999999995</v>
      </c>
      <c r="M25" s="305"/>
      <c r="N25" s="305"/>
      <c r="O25" s="305"/>
      <c r="P25" s="310"/>
      <c r="Q25" s="308"/>
      <c r="R25" s="193"/>
      <c r="S25" s="307"/>
      <c r="T25" s="193"/>
    </row>
    <row r="26" spans="2:20" x14ac:dyDescent="0.25">
      <c r="B26" s="6" t="s">
        <v>22</v>
      </c>
      <c r="C26" s="7"/>
      <c r="D26" s="8"/>
      <c r="E26" s="16"/>
      <c r="F26" s="19"/>
      <c r="G26" s="8"/>
      <c r="H26" s="8"/>
      <c r="I26" s="8"/>
      <c r="J26" s="8"/>
      <c r="K26" s="18">
        <v>1510.22</v>
      </c>
      <c r="L26" s="156">
        <v>4562.1000000000004</v>
      </c>
      <c r="M26" s="21">
        <v>1700</v>
      </c>
      <c r="N26" s="21">
        <v>0</v>
      </c>
      <c r="O26" s="21">
        <f t="shared" si="0"/>
        <v>1700</v>
      </c>
      <c r="P26" s="157">
        <v>14641.61</v>
      </c>
      <c r="Q26" s="308"/>
      <c r="R26" s="193"/>
      <c r="S26" s="307"/>
      <c r="T26" s="193"/>
    </row>
    <row r="27" spans="2:20" x14ac:dyDescent="0.25">
      <c r="B27" s="6" t="s">
        <v>23</v>
      </c>
      <c r="C27" s="7"/>
      <c r="D27" s="8"/>
      <c r="E27" s="16"/>
      <c r="F27" s="19"/>
      <c r="G27" s="8"/>
      <c r="H27" s="8"/>
      <c r="I27" s="8"/>
      <c r="J27" s="8"/>
      <c r="K27" s="18">
        <v>4596.84</v>
      </c>
      <c r="L27" s="156">
        <v>12408.23</v>
      </c>
      <c r="M27" s="21">
        <v>1925</v>
      </c>
      <c r="N27" s="21">
        <v>0</v>
      </c>
      <c r="O27" s="21">
        <f t="shared" si="0"/>
        <v>1925</v>
      </c>
      <c r="P27" s="157">
        <v>16462.060000000001</v>
      </c>
      <c r="Q27" s="308"/>
      <c r="R27" s="193"/>
      <c r="S27" s="307"/>
      <c r="T27" s="193"/>
    </row>
    <row r="28" spans="2:20" x14ac:dyDescent="0.25">
      <c r="B28" s="6" t="s">
        <v>24</v>
      </c>
      <c r="C28" s="7"/>
      <c r="D28" s="8"/>
      <c r="E28" s="16"/>
      <c r="F28" s="19"/>
      <c r="G28" s="8"/>
      <c r="H28" s="8"/>
      <c r="I28" s="8"/>
      <c r="J28" s="8"/>
      <c r="K28" s="18">
        <v>8953.89</v>
      </c>
      <c r="L28" s="156">
        <v>23483.77</v>
      </c>
      <c r="M28" s="21">
        <v>1925</v>
      </c>
      <c r="N28" s="21">
        <v>0</v>
      </c>
      <c r="O28" s="21">
        <f t="shared" si="0"/>
        <v>1925</v>
      </c>
      <c r="P28" s="157">
        <v>16462.060000000001</v>
      </c>
      <c r="Q28" s="308"/>
      <c r="R28" s="193"/>
      <c r="S28" s="307"/>
      <c r="T28" s="193"/>
    </row>
    <row r="29" spans="2:20" x14ac:dyDescent="0.25">
      <c r="B29" s="6" t="s">
        <v>25</v>
      </c>
      <c r="C29" s="7"/>
      <c r="D29" s="8"/>
      <c r="E29" s="16"/>
      <c r="F29" s="19"/>
      <c r="G29" s="8"/>
      <c r="H29" s="8"/>
      <c r="I29" s="8"/>
      <c r="J29" s="8"/>
      <c r="K29" s="18">
        <v>13476.47</v>
      </c>
      <c r="L29" s="156">
        <v>34980.080000000002</v>
      </c>
      <c r="M29" s="21">
        <v>1667</v>
      </c>
      <c r="N29" s="21">
        <v>0</v>
      </c>
      <c r="O29" s="21">
        <f t="shared" si="0"/>
        <v>1667</v>
      </c>
      <c r="P29" s="157">
        <v>14374.61</v>
      </c>
      <c r="Q29" s="60"/>
      <c r="R29" s="41"/>
      <c r="S29" s="57"/>
      <c r="T29" s="41"/>
    </row>
    <row r="30" spans="2:20" x14ac:dyDescent="0.25">
      <c r="B30" s="12" t="s">
        <v>26</v>
      </c>
      <c r="C30" s="13"/>
      <c r="D30" s="14"/>
      <c r="E30" s="17">
        <f>SUM(E17:E29)</f>
        <v>0</v>
      </c>
      <c r="F30" s="17">
        <f>SUM(F17:F29)</f>
        <v>0</v>
      </c>
      <c r="G30" s="14"/>
      <c r="H30" s="14"/>
      <c r="I30" s="14"/>
      <c r="J30" s="14"/>
      <c r="K30" s="14">
        <f t="shared" ref="K30:L30" si="1">SUM(K17:K29)</f>
        <v>66890.62</v>
      </c>
      <c r="L30" s="14">
        <f t="shared" si="1"/>
        <v>178712.52999999997</v>
      </c>
      <c r="M30" s="14">
        <f>SUM(M17:M29)</f>
        <v>19830</v>
      </c>
      <c r="N30" s="14">
        <f t="shared" ref="N30:T30" si="2">SUM(N17:N29)</f>
        <v>0</v>
      </c>
      <c r="O30" s="14">
        <f t="shared" si="2"/>
        <v>19830</v>
      </c>
      <c r="P30" s="14">
        <f t="shared" si="2"/>
        <v>171057.08000000002</v>
      </c>
      <c r="Q30" s="14">
        <f t="shared" si="2"/>
        <v>0</v>
      </c>
      <c r="R30" s="14">
        <f t="shared" si="2"/>
        <v>0</v>
      </c>
      <c r="S30" s="14">
        <f t="shared" si="2"/>
        <v>0</v>
      </c>
      <c r="T30" s="14">
        <f t="shared" si="2"/>
        <v>0</v>
      </c>
    </row>
    <row r="31" spans="2:20" x14ac:dyDescent="0.25">
      <c r="B31" s="71" t="s">
        <v>33</v>
      </c>
      <c r="F31" s="34" t="e">
        <f>F30/E30</f>
        <v>#DIV/0!</v>
      </c>
      <c r="L31" s="34">
        <f>L30/K30</f>
        <v>2.6717128649726969</v>
      </c>
      <c r="P31" s="34">
        <f>P30/M30</f>
        <v>8.6261765002521447</v>
      </c>
      <c r="R31" s="34" t="e">
        <f>R30/Q30</f>
        <v>#DIV/0!</v>
      </c>
      <c r="T31" s="34" t="e">
        <f>T30/S30</f>
        <v>#DIV/0!</v>
      </c>
    </row>
    <row r="35" spans="26:26" x14ac:dyDescent="0.25">
      <c r="Z35" s="34"/>
    </row>
  </sheetData>
  <mergeCells count="58">
    <mergeCell ref="B14:B16"/>
    <mergeCell ref="C14:D14"/>
    <mergeCell ref="E14:F14"/>
    <mergeCell ref="G14:H14"/>
    <mergeCell ref="K14:L14"/>
    <mergeCell ref="C15:D15"/>
    <mergeCell ref="E15:F15"/>
    <mergeCell ref="G15:H15"/>
    <mergeCell ref="I15:J15"/>
    <mergeCell ref="K15:L15"/>
    <mergeCell ref="K2:L2"/>
    <mergeCell ref="Q2:R2"/>
    <mergeCell ref="S2:T2"/>
    <mergeCell ref="C3:D3"/>
    <mergeCell ref="E3:F3"/>
    <mergeCell ref="G3:H3"/>
    <mergeCell ref="I3:J3"/>
    <mergeCell ref="K3:L3"/>
    <mergeCell ref="M3:P3"/>
    <mergeCell ref="Q3:R3"/>
    <mergeCell ref="M2:P2"/>
    <mergeCell ref="S3:T3"/>
    <mergeCell ref="M8:P8"/>
    <mergeCell ref="M7:P7"/>
    <mergeCell ref="B2:B4"/>
    <mergeCell ref="C2:D2"/>
    <mergeCell ref="E2:F2"/>
    <mergeCell ref="B7:B9"/>
    <mergeCell ref="C7:D7"/>
    <mergeCell ref="E7:F7"/>
    <mergeCell ref="G7:H7"/>
    <mergeCell ref="K7:L7"/>
    <mergeCell ref="C8:D8"/>
    <mergeCell ref="E8:F8"/>
    <mergeCell ref="G8:H8"/>
    <mergeCell ref="I8:J8"/>
    <mergeCell ref="K8:L8"/>
    <mergeCell ref="G2:H2"/>
    <mergeCell ref="Q8:R8"/>
    <mergeCell ref="S8:T8"/>
    <mergeCell ref="Q7:R7"/>
    <mergeCell ref="S7:T7"/>
    <mergeCell ref="Q15:R15"/>
    <mergeCell ref="S15:T15"/>
    <mergeCell ref="M13:N13"/>
    <mergeCell ref="O13:P13"/>
    <mergeCell ref="T17:T28"/>
    <mergeCell ref="S17:S28"/>
    <mergeCell ref="R17:R28"/>
    <mergeCell ref="Q17:Q28"/>
    <mergeCell ref="Q14:R14"/>
    <mergeCell ref="S14:T14"/>
    <mergeCell ref="M24:M25"/>
    <mergeCell ref="N24:N25"/>
    <mergeCell ref="O24:O25"/>
    <mergeCell ref="P24:P25"/>
    <mergeCell ref="M14:P14"/>
    <mergeCell ref="M15:P15"/>
  </mergeCells>
  <pageMargins left="0.7" right="0.7" top="0.78740157499999996" bottom="0.78740157499999996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939ED-84B7-46D3-80EB-1CFFDA0ED4FA}">
  <dimension ref="A2:E4"/>
  <sheetViews>
    <sheetView workbookViewId="0">
      <selection activeCell="A2" sqref="A2"/>
    </sheetView>
  </sheetViews>
  <sheetFormatPr defaultRowHeight="15" x14ac:dyDescent="0.25"/>
  <cols>
    <col min="1" max="1" width="10.42578125" customWidth="1"/>
    <col min="2" max="2" width="16.140625" customWidth="1"/>
    <col min="3" max="3" width="19.5703125" customWidth="1"/>
    <col min="5" max="5" width="12.28515625" customWidth="1"/>
  </cols>
  <sheetData>
    <row r="2" spans="1:5" x14ac:dyDescent="0.25">
      <c r="B2" t="s">
        <v>108</v>
      </c>
      <c r="C2" t="s">
        <v>109</v>
      </c>
      <c r="E2" t="s">
        <v>110</v>
      </c>
    </row>
    <row r="3" spans="1:5" x14ac:dyDescent="0.25">
      <c r="A3" t="s">
        <v>106</v>
      </c>
      <c r="B3" s="22">
        <f>'1 Obecní úřad'!O30+'2 Restaurace na nám.'!O30+'3 KD Těrlicko'!M30+'4 KD Hradiště'!O29+'5 HZ Těrlicko'!O30+'6 HZ Hradiště'!Q30+'7 ZŠ Těrlicko_Školní'!S30+' 8 ZŠ a MŠ polská'!Q30+' 8 ZŠ a MŠ polská'!U30+' 9 ZŠ a MŠ Hradiště'!O30+' 10 MŠ Těrlicko_Májová'!O30</f>
        <v>220648</v>
      </c>
      <c r="C3" s="22">
        <f>'1 Obecní úřad'!P30+'2 Restaurace na nám.'!P30+'3 KD Těrlicko'!N30+'4 KD Hradiště'!P29+'5 HZ Těrlicko'!P30+'6 HZ Hradiště'!R30+'7 ZŠ Těrlicko_Školní'!T30+' 8 ZŠ a MŠ polská'!R30+' 8 ZŠ a MŠ polská'!V30+' 9 ZŠ a MŠ Hradiště'!P30+' 10 MŠ Těrlicko_Májová'!P30</f>
        <v>1862308.85</v>
      </c>
      <c r="E3" s="34">
        <f>C3/B3</f>
        <v>8.4401800605489292</v>
      </c>
    </row>
    <row r="4" spans="1:5" x14ac:dyDescent="0.25">
      <c r="A4" t="s">
        <v>107</v>
      </c>
      <c r="B4" s="22">
        <f>'1 Obecní úřad'!K30+'2 Restaurace na nám.'!K30+'3 KD Těrlicko'!I30+'4 KD Hradiště'!K29+'5 HZ Těrlicko'!K30+'6 HZ Hradiště'!M30+'7 ZŠ Těrlicko_Školní'!K30+'7 ZŠ Těrlicko_Školní'!M30+'7 ZŠ Těrlicko_Školní'!O30+' 8 ZŠ a MŠ polská'!M30+' 9 ZŠ a MŠ Hradiště'!K30+' 10 MŠ Těrlicko_Májová'!K30</f>
        <v>915965.47</v>
      </c>
      <c r="C4" s="22">
        <f>'1 Obecní úřad'!L30+'2 Restaurace na nám.'!L30+'3 KD Těrlicko'!J30+'4 KD Hradiště'!L29+'5 HZ Těrlicko'!L30+'6 HZ Hradiště'!N30+'7 ZŠ Těrlicko_Školní'!L30+'7 ZŠ Těrlicko_Školní'!N30+'7 ZŠ Těrlicko_Školní'!P30+' 8 ZŠ a MŠ polská'!N30+' 9 ZŠ a MŠ Hradiště'!L30+' 10 MŠ Těrlicko_Májová'!L30</f>
        <v>2466115.98</v>
      </c>
      <c r="E4" s="34">
        <f>C4/B4</f>
        <v>2.6923678465739544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2A574-CD52-4360-8D2E-81EA9BC982DD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D909B-B2E2-4EFE-9F6A-1927CD854C10}">
  <dimension ref="B1:T33"/>
  <sheetViews>
    <sheetView topLeftCell="A7" zoomScale="90" zoomScaleNormal="90" workbookViewId="0">
      <selection activeCell="B31" sqref="B31"/>
    </sheetView>
  </sheetViews>
  <sheetFormatPr defaultRowHeight="15" x14ac:dyDescent="0.25"/>
  <cols>
    <col min="2" max="2" width="14.7109375" customWidth="1"/>
    <col min="3" max="3" width="12.42578125" customWidth="1"/>
    <col min="4" max="4" width="9.7109375" customWidth="1"/>
    <col min="8" max="8" width="9.7109375" customWidth="1"/>
    <col min="9" max="9" width="9.42578125" customWidth="1"/>
    <col min="10" max="10" width="10.28515625" customWidth="1"/>
    <col min="11" max="12" width="14.7109375" customWidth="1"/>
    <col min="13" max="14" width="10.5703125" customWidth="1"/>
    <col min="15" max="15" width="11.42578125" bestFit="1" customWidth="1"/>
    <col min="16" max="16" width="12.7109375" customWidth="1"/>
    <col min="17" max="20" width="14.7109375" customWidth="1"/>
  </cols>
  <sheetData>
    <row r="1" spans="2:20" ht="21" x14ac:dyDescent="0.35">
      <c r="B1" s="87" t="s">
        <v>35</v>
      </c>
      <c r="C1" s="88"/>
    </row>
    <row r="2" spans="2:20" x14ac:dyDescent="0.25">
      <c r="B2" s="179">
        <v>2022</v>
      </c>
      <c r="C2" s="164"/>
      <c r="D2" s="168"/>
      <c r="E2" s="164"/>
      <c r="F2" s="168"/>
      <c r="G2" s="164"/>
      <c r="H2" s="168"/>
      <c r="I2" s="24"/>
      <c r="J2" s="24"/>
      <c r="K2" s="182"/>
      <c r="L2" s="183"/>
      <c r="M2" s="175"/>
      <c r="N2" s="176"/>
      <c r="O2" s="176"/>
      <c r="P2" s="177"/>
      <c r="Q2" s="178"/>
      <c r="R2" s="178"/>
      <c r="S2" s="184"/>
      <c r="T2" s="184"/>
    </row>
    <row r="3" spans="2:20" x14ac:dyDescent="0.25">
      <c r="B3" s="180"/>
      <c r="C3" s="164" t="s">
        <v>0</v>
      </c>
      <c r="D3" s="168"/>
      <c r="E3" s="168" t="s">
        <v>1</v>
      </c>
      <c r="F3" s="168"/>
      <c r="G3" s="168" t="s">
        <v>2</v>
      </c>
      <c r="H3" s="168"/>
      <c r="I3" s="163" t="s">
        <v>30</v>
      </c>
      <c r="J3" s="164"/>
      <c r="K3" s="182" t="s">
        <v>3</v>
      </c>
      <c r="L3" s="183"/>
      <c r="M3" s="175" t="s">
        <v>4</v>
      </c>
      <c r="N3" s="176"/>
      <c r="O3" s="176"/>
      <c r="P3" s="177"/>
      <c r="Q3" s="178" t="s">
        <v>5</v>
      </c>
      <c r="R3" s="178"/>
      <c r="S3" s="184" t="s">
        <v>29</v>
      </c>
      <c r="T3" s="184"/>
    </row>
    <row r="4" spans="2:20" x14ac:dyDescent="0.25">
      <c r="B4" s="181"/>
      <c r="C4" s="1" t="s">
        <v>6</v>
      </c>
      <c r="D4" s="2" t="s">
        <v>7</v>
      </c>
      <c r="E4" s="2" t="s">
        <v>6</v>
      </c>
      <c r="F4" s="2" t="s">
        <v>7</v>
      </c>
      <c r="G4" s="2" t="s">
        <v>6</v>
      </c>
      <c r="H4" s="2" t="s">
        <v>7</v>
      </c>
      <c r="I4" s="2" t="s">
        <v>31</v>
      </c>
      <c r="J4" s="2" t="s">
        <v>7</v>
      </c>
      <c r="K4" s="3" t="s">
        <v>8</v>
      </c>
      <c r="L4" s="3" t="s">
        <v>7</v>
      </c>
      <c r="M4" s="4" t="s">
        <v>9</v>
      </c>
      <c r="N4" s="4" t="s">
        <v>10</v>
      </c>
      <c r="O4" s="4" t="s">
        <v>11</v>
      </c>
      <c r="P4" s="4" t="s">
        <v>7</v>
      </c>
      <c r="Q4" s="5" t="s">
        <v>12</v>
      </c>
      <c r="R4" s="5" t="s">
        <v>13</v>
      </c>
      <c r="S4" s="20" t="s">
        <v>12</v>
      </c>
      <c r="T4" s="20" t="s">
        <v>13</v>
      </c>
    </row>
    <row r="5" spans="2:20" x14ac:dyDescent="0.25">
      <c r="B5" s="12" t="s">
        <v>26</v>
      </c>
      <c r="C5" s="13"/>
      <c r="D5" s="14"/>
      <c r="E5" s="13"/>
      <c r="F5" s="14"/>
      <c r="G5" s="14"/>
      <c r="H5" s="14"/>
      <c r="I5" s="14"/>
      <c r="J5" s="14"/>
      <c r="K5" s="14">
        <v>32600</v>
      </c>
      <c r="L5" s="14"/>
      <c r="M5" s="14"/>
      <c r="N5" s="14"/>
      <c r="O5" s="14">
        <v>8700</v>
      </c>
      <c r="P5" s="14"/>
      <c r="Q5" s="82"/>
      <c r="R5" s="82"/>
      <c r="S5" s="82"/>
      <c r="T5" s="82"/>
    </row>
    <row r="6" spans="2:20" x14ac:dyDescent="0.25">
      <c r="B6" s="76"/>
      <c r="L6" s="28"/>
      <c r="M6" s="28"/>
      <c r="N6" s="28"/>
      <c r="O6" s="28"/>
      <c r="P6" s="28"/>
      <c r="Q6" s="28"/>
      <c r="R6" s="28"/>
      <c r="S6" s="28"/>
      <c r="T6" s="28"/>
    </row>
    <row r="7" spans="2:20" x14ac:dyDescent="0.25">
      <c r="B7" s="179">
        <v>2023</v>
      </c>
      <c r="C7" s="164"/>
      <c r="D7" s="168"/>
      <c r="E7" s="164"/>
      <c r="F7" s="168"/>
      <c r="G7" s="164"/>
      <c r="H7" s="168"/>
      <c r="I7" s="24"/>
      <c r="J7" s="24"/>
      <c r="K7" s="182"/>
      <c r="L7" s="183"/>
      <c r="M7" s="175"/>
      <c r="N7" s="176"/>
      <c r="O7" s="176"/>
      <c r="P7" s="177"/>
      <c r="Q7" s="178"/>
      <c r="R7" s="178"/>
      <c r="S7" s="184"/>
      <c r="T7" s="184"/>
    </row>
    <row r="8" spans="2:20" x14ac:dyDescent="0.25">
      <c r="B8" s="180"/>
      <c r="C8" s="164" t="s">
        <v>0</v>
      </c>
      <c r="D8" s="168"/>
      <c r="E8" s="168" t="s">
        <v>1</v>
      </c>
      <c r="F8" s="168"/>
      <c r="G8" s="168" t="s">
        <v>2</v>
      </c>
      <c r="H8" s="168"/>
      <c r="I8" s="163" t="s">
        <v>30</v>
      </c>
      <c r="J8" s="164"/>
      <c r="K8" s="182" t="s">
        <v>3</v>
      </c>
      <c r="L8" s="183"/>
      <c r="M8" s="175" t="s">
        <v>4</v>
      </c>
      <c r="N8" s="176"/>
      <c r="O8" s="176"/>
      <c r="P8" s="177"/>
      <c r="Q8" s="178" t="s">
        <v>5</v>
      </c>
      <c r="R8" s="178"/>
      <c r="S8" s="184" t="s">
        <v>29</v>
      </c>
      <c r="T8" s="184"/>
    </row>
    <row r="9" spans="2:20" x14ac:dyDescent="0.25">
      <c r="B9" s="181"/>
      <c r="C9" s="1" t="s">
        <v>6</v>
      </c>
      <c r="D9" s="2" t="s">
        <v>7</v>
      </c>
      <c r="E9" s="2" t="s">
        <v>6</v>
      </c>
      <c r="F9" s="2" t="s">
        <v>7</v>
      </c>
      <c r="G9" s="2" t="s">
        <v>6</v>
      </c>
      <c r="H9" s="2" t="s">
        <v>7</v>
      </c>
      <c r="I9" s="2" t="s">
        <v>31</v>
      </c>
      <c r="J9" s="2" t="s">
        <v>7</v>
      </c>
      <c r="K9" s="3" t="s">
        <v>8</v>
      </c>
      <c r="L9" s="3" t="s">
        <v>7</v>
      </c>
      <c r="M9" s="4" t="s">
        <v>9</v>
      </c>
      <c r="N9" s="4" t="s">
        <v>10</v>
      </c>
      <c r="O9" s="4" t="s">
        <v>11</v>
      </c>
      <c r="P9" s="4" t="s">
        <v>7</v>
      </c>
      <c r="Q9" s="5" t="s">
        <v>12</v>
      </c>
      <c r="R9" s="5" t="s">
        <v>13</v>
      </c>
      <c r="S9" s="20" t="s">
        <v>12</v>
      </c>
      <c r="T9" s="20" t="s">
        <v>13</v>
      </c>
    </row>
    <row r="10" spans="2:20" x14ac:dyDescent="0.25">
      <c r="B10" s="12" t="s">
        <v>26</v>
      </c>
      <c r="C10" s="13"/>
      <c r="D10" s="14"/>
      <c r="E10" s="13"/>
      <c r="F10" s="14"/>
      <c r="G10" s="14"/>
      <c r="H10" s="14"/>
      <c r="I10" s="14"/>
      <c r="J10" s="14"/>
      <c r="K10" s="14">
        <v>28280</v>
      </c>
      <c r="L10" s="14"/>
      <c r="M10" s="14"/>
      <c r="N10" s="14"/>
      <c r="O10" s="14">
        <v>8030</v>
      </c>
      <c r="P10" s="14"/>
      <c r="Q10" s="14"/>
      <c r="R10" s="14"/>
      <c r="S10" s="14"/>
      <c r="T10" s="14"/>
    </row>
    <row r="11" spans="2:20" x14ac:dyDescent="0.25">
      <c r="B11" s="76"/>
      <c r="L11" s="28"/>
      <c r="M11" s="28"/>
      <c r="N11" s="28"/>
      <c r="O11" s="28"/>
      <c r="P11" s="28"/>
      <c r="Q11" s="28"/>
      <c r="R11" s="28"/>
      <c r="S11" s="28"/>
      <c r="T11" s="28"/>
    </row>
    <row r="12" spans="2:20" x14ac:dyDescent="0.25">
      <c r="M12" s="31"/>
      <c r="N12" s="31"/>
    </row>
    <row r="13" spans="2:20" ht="21" x14ac:dyDescent="0.35">
      <c r="B13" s="87" t="s">
        <v>27</v>
      </c>
      <c r="C13" s="88"/>
      <c r="M13" s="191" t="s">
        <v>52</v>
      </c>
      <c r="N13" s="191"/>
      <c r="O13" s="192" t="s">
        <v>59</v>
      </c>
      <c r="P13" s="192"/>
    </row>
    <row r="14" spans="2:20" x14ac:dyDescent="0.25">
      <c r="B14" s="165">
        <v>2024</v>
      </c>
      <c r="C14" s="164"/>
      <c r="D14" s="168"/>
      <c r="E14" s="164"/>
      <c r="F14" s="168"/>
      <c r="G14" s="164"/>
      <c r="H14" s="168"/>
      <c r="I14" s="24"/>
      <c r="J14" s="24"/>
      <c r="K14" s="182" t="s">
        <v>57</v>
      </c>
      <c r="L14" s="183"/>
      <c r="M14" s="175" t="s">
        <v>58</v>
      </c>
      <c r="N14" s="176"/>
      <c r="O14" s="176"/>
      <c r="P14" s="177"/>
      <c r="Q14" s="178"/>
      <c r="R14" s="178"/>
      <c r="S14" s="184"/>
      <c r="T14" s="184"/>
    </row>
    <row r="15" spans="2:20" x14ac:dyDescent="0.25">
      <c r="B15" s="166"/>
      <c r="C15" s="164" t="s">
        <v>0</v>
      </c>
      <c r="D15" s="168"/>
      <c r="E15" s="168" t="s">
        <v>1</v>
      </c>
      <c r="F15" s="168"/>
      <c r="G15" s="168" t="s">
        <v>2</v>
      </c>
      <c r="H15" s="168"/>
      <c r="I15" s="163" t="s">
        <v>30</v>
      </c>
      <c r="J15" s="164"/>
      <c r="K15" s="182" t="s">
        <v>3</v>
      </c>
      <c r="L15" s="183"/>
      <c r="M15" s="175" t="s">
        <v>4</v>
      </c>
      <c r="N15" s="176"/>
      <c r="O15" s="176"/>
      <c r="P15" s="177"/>
      <c r="Q15" s="178" t="s">
        <v>5</v>
      </c>
      <c r="R15" s="178"/>
      <c r="S15" s="184" t="s">
        <v>29</v>
      </c>
      <c r="T15" s="184"/>
    </row>
    <row r="16" spans="2:20" x14ac:dyDescent="0.25">
      <c r="B16" s="167"/>
      <c r="C16" s="1" t="s">
        <v>6</v>
      </c>
      <c r="D16" s="2" t="s">
        <v>7</v>
      </c>
      <c r="E16" s="2" t="s">
        <v>6</v>
      </c>
      <c r="F16" s="2" t="s">
        <v>7</v>
      </c>
      <c r="G16" s="2" t="s">
        <v>6</v>
      </c>
      <c r="H16" s="2" t="s">
        <v>7</v>
      </c>
      <c r="I16" s="2" t="s">
        <v>31</v>
      </c>
      <c r="J16" s="2" t="s">
        <v>7</v>
      </c>
      <c r="K16" s="3" t="s">
        <v>8</v>
      </c>
      <c r="L16" s="3" t="s">
        <v>7</v>
      </c>
      <c r="M16" s="4" t="s">
        <v>9</v>
      </c>
      <c r="N16" s="4" t="s">
        <v>10</v>
      </c>
      <c r="O16" s="4" t="s">
        <v>11</v>
      </c>
      <c r="P16" s="4" t="s">
        <v>7</v>
      </c>
      <c r="Q16" s="5" t="s">
        <v>12</v>
      </c>
      <c r="R16" s="5" t="s">
        <v>13</v>
      </c>
      <c r="S16" s="20" t="s">
        <v>12</v>
      </c>
      <c r="T16" s="20" t="s">
        <v>13</v>
      </c>
    </row>
    <row r="17" spans="2:20" x14ac:dyDescent="0.25">
      <c r="B17" s="6" t="s">
        <v>14</v>
      </c>
      <c r="C17" s="7"/>
      <c r="D17" s="8"/>
      <c r="E17" s="9"/>
      <c r="F17" s="10"/>
      <c r="G17" s="8"/>
      <c r="H17" s="8"/>
      <c r="I17" s="8"/>
      <c r="J17" s="8"/>
      <c r="K17" s="18">
        <v>4623.03</v>
      </c>
      <c r="L17" s="169">
        <v>44985.96</v>
      </c>
      <c r="M17" s="188">
        <v>573</v>
      </c>
      <c r="N17" s="188">
        <v>2647</v>
      </c>
      <c r="O17" s="188">
        <f>M17+N17</f>
        <v>3220</v>
      </c>
      <c r="P17" s="172">
        <v>27818.77</v>
      </c>
      <c r="Q17" s="32"/>
      <c r="R17" s="59"/>
      <c r="S17" s="29"/>
      <c r="T17" s="30"/>
    </row>
    <row r="18" spans="2:20" x14ac:dyDescent="0.25">
      <c r="B18" s="6" t="s">
        <v>15</v>
      </c>
      <c r="C18" s="7"/>
      <c r="D18" s="8"/>
      <c r="E18" s="11"/>
      <c r="F18" s="10"/>
      <c r="G18" s="8"/>
      <c r="H18" s="8"/>
      <c r="I18" s="8"/>
      <c r="J18" s="8"/>
      <c r="K18" s="18">
        <v>2963.49</v>
      </c>
      <c r="L18" s="170"/>
      <c r="M18" s="189"/>
      <c r="N18" s="189"/>
      <c r="O18" s="189"/>
      <c r="P18" s="173"/>
      <c r="Q18" s="32"/>
      <c r="R18" s="19"/>
      <c r="S18" s="29"/>
      <c r="T18" s="30"/>
    </row>
    <row r="19" spans="2:20" x14ac:dyDescent="0.25">
      <c r="B19" s="6" t="s">
        <v>16</v>
      </c>
      <c r="C19" s="7"/>
      <c r="D19" s="8"/>
      <c r="E19" s="11"/>
      <c r="F19" s="10"/>
      <c r="G19" s="8"/>
      <c r="H19" s="8"/>
      <c r="I19" s="8"/>
      <c r="J19" s="8"/>
      <c r="K19" s="18">
        <v>2791.06</v>
      </c>
      <c r="L19" s="170"/>
      <c r="M19" s="189"/>
      <c r="N19" s="189"/>
      <c r="O19" s="189"/>
      <c r="P19" s="173"/>
      <c r="Q19" s="32"/>
      <c r="R19" s="19"/>
      <c r="S19" s="29"/>
      <c r="T19" s="30"/>
    </row>
    <row r="20" spans="2:20" x14ac:dyDescent="0.25">
      <c r="B20" s="6" t="s">
        <v>17</v>
      </c>
      <c r="C20" s="7"/>
      <c r="D20" s="8"/>
      <c r="E20" s="11"/>
      <c r="F20" s="10"/>
      <c r="G20" s="8"/>
      <c r="H20" s="8"/>
      <c r="I20" s="8"/>
      <c r="J20" s="8"/>
      <c r="K20" s="18">
        <v>2101.38</v>
      </c>
      <c r="L20" s="170"/>
      <c r="M20" s="189"/>
      <c r="N20" s="189"/>
      <c r="O20" s="189"/>
      <c r="P20" s="173"/>
      <c r="Q20" s="32"/>
      <c r="R20" s="19"/>
      <c r="S20" s="29"/>
      <c r="T20" s="30"/>
    </row>
    <row r="21" spans="2:20" x14ac:dyDescent="0.25">
      <c r="B21" s="6" t="s">
        <v>18</v>
      </c>
      <c r="C21" s="7"/>
      <c r="D21" s="8"/>
      <c r="E21" s="11"/>
      <c r="F21" s="10"/>
      <c r="G21" s="8"/>
      <c r="H21" s="8"/>
      <c r="I21" s="8"/>
      <c r="J21" s="8"/>
      <c r="K21" s="18">
        <v>1239.28</v>
      </c>
      <c r="L21" s="170"/>
      <c r="M21" s="190"/>
      <c r="N21" s="190"/>
      <c r="O21" s="190"/>
      <c r="P21" s="174"/>
      <c r="Q21" s="32"/>
      <c r="R21" s="19"/>
      <c r="S21" s="29"/>
      <c r="T21" s="30"/>
    </row>
    <row r="22" spans="2:20" x14ac:dyDescent="0.25">
      <c r="B22" s="6" t="s">
        <v>19</v>
      </c>
      <c r="C22" s="7"/>
      <c r="D22" s="8"/>
      <c r="E22" s="11"/>
      <c r="F22" s="10"/>
      <c r="G22" s="8"/>
      <c r="H22" s="8"/>
      <c r="I22" s="8"/>
      <c r="J22" s="8"/>
      <c r="K22" s="18">
        <v>991.42</v>
      </c>
      <c r="L22" s="170"/>
      <c r="M22" s="188">
        <v>647</v>
      </c>
      <c r="N22" s="188">
        <v>2951</v>
      </c>
      <c r="O22" s="188">
        <f>M22+N22</f>
        <v>3598</v>
      </c>
      <c r="P22" s="172">
        <v>32161.040000000001</v>
      </c>
      <c r="Q22" s="32"/>
      <c r="R22" s="19"/>
      <c r="S22" s="29"/>
      <c r="T22" s="30"/>
    </row>
    <row r="23" spans="2:20" x14ac:dyDescent="0.25">
      <c r="B23" s="6" t="s">
        <v>20</v>
      </c>
      <c r="C23" s="7"/>
      <c r="D23" s="8"/>
      <c r="E23" s="11"/>
      <c r="F23" s="10"/>
      <c r="G23" s="8"/>
      <c r="H23" s="8"/>
      <c r="I23" s="8"/>
      <c r="J23" s="8"/>
      <c r="K23" s="18">
        <v>883.66</v>
      </c>
      <c r="L23" s="170"/>
      <c r="M23" s="189"/>
      <c r="N23" s="189"/>
      <c r="O23" s="189"/>
      <c r="P23" s="173"/>
      <c r="Q23" s="32"/>
      <c r="R23" s="19"/>
      <c r="S23" s="29"/>
      <c r="T23" s="30"/>
    </row>
    <row r="24" spans="2:20" x14ac:dyDescent="0.25">
      <c r="B24" s="6" t="s">
        <v>21</v>
      </c>
      <c r="C24" s="7"/>
      <c r="D24" s="8"/>
      <c r="E24" s="11"/>
      <c r="F24" s="10"/>
      <c r="G24" s="8"/>
      <c r="H24" s="8"/>
      <c r="I24" s="8"/>
      <c r="J24" s="8"/>
      <c r="K24" s="18">
        <v>592.70000000000005</v>
      </c>
      <c r="L24" s="171"/>
      <c r="M24" s="189"/>
      <c r="N24" s="189"/>
      <c r="O24" s="189"/>
      <c r="P24" s="173"/>
      <c r="Q24" s="32"/>
      <c r="R24" s="19"/>
      <c r="S24" s="29"/>
      <c r="T24" s="30"/>
    </row>
    <row r="25" spans="2:20" x14ac:dyDescent="0.25">
      <c r="B25" s="6" t="s">
        <v>21</v>
      </c>
      <c r="C25" s="7"/>
      <c r="D25" s="8"/>
      <c r="E25" s="11"/>
      <c r="F25" s="10"/>
      <c r="G25" s="8"/>
      <c r="H25" s="8"/>
      <c r="I25" s="8"/>
      <c r="J25" s="8"/>
      <c r="K25" s="124">
        <v>269.3</v>
      </c>
      <c r="L25" s="169">
        <v>30105.98</v>
      </c>
      <c r="M25" s="189"/>
      <c r="N25" s="189"/>
      <c r="O25" s="189"/>
      <c r="P25" s="173"/>
      <c r="Q25" s="32"/>
      <c r="R25" s="19"/>
      <c r="S25" s="29"/>
      <c r="T25" s="30"/>
    </row>
    <row r="26" spans="2:20" x14ac:dyDescent="0.25">
      <c r="B26" s="6" t="s">
        <v>22</v>
      </c>
      <c r="C26" s="7"/>
      <c r="D26" s="8"/>
      <c r="E26" s="11"/>
      <c r="F26" s="10"/>
      <c r="G26" s="8"/>
      <c r="H26" s="8"/>
      <c r="I26" s="8"/>
      <c r="J26" s="8"/>
      <c r="K26" s="124">
        <v>1163.3699999999999</v>
      </c>
      <c r="L26" s="170"/>
      <c r="M26" s="189"/>
      <c r="N26" s="189"/>
      <c r="O26" s="189"/>
      <c r="P26" s="173"/>
      <c r="Q26" s="32"/>
      <c r="R26" s="19"/>
      <c r="S26" s="29"/>
      <c r="T26" s="30"/>
    </row>
    <row r="27" spans="2:20" x14ac:dyDescent="0.25">
      <c r="B27" s="6" t="s">
        <v>23</v>
      </c>
      <c r="C27" s="7"/>
      <c r="D27" s="8"/>
      <c r="E27" s="11"/>
      <c r="F27" s="10"/>
      <c r="G27" s="8"/>
      <c r="H27" s="8"/>
      <c r="I27" s="8"/>
      <c r="J27" s="8"/>
      <c r="K27" s="124">
        <v>2003.59</v>
      </c>
      <c r="L27" s="170"/>
      <c r="M27" s="189"/>
      <c r="N27" s="189"/>
      <c r="O27" s="189"/>
      <c r="P27" s="173"/>
      <c r="Q27" s="32"/>
      <c r="R27" s="19"/>
      <c r="S27" s="29"/>
      <c r="T27" s="30"/>
    </row>
    <row r="28" spans="2:20" x14ac:dyDescent="0.25">
      <c r="B28" s="6" t="s">
        <v>24</v>
      </c>
      <c r="C28" s="7"/>
      <c r="D28" s="8"/>
      <c r="E28" s="11"/>
      <c r="F28" s="10"/>
      <c r="G28" s="8"/>
      <c r="H28" s="8"/>
      <c r="I28" s="8"/>
      <c r="J28" s="8"/>
      <c r="K28" s="124">
        <v>3490.12</v>
      </c>
      <c r="L28" s="170"/>
      <c r="M28" s="189"/>
      <c r="N28" s="189"/>
      <c r="O28" s="189"/>
      <c r="P28" s="173"/>
      <c r="Q28" s="32"/>
      <c r="R28" s="19"/>
      <c r="S28" s="29"/>
      <c r="T28" s="30"/>
    </row>
    <row r="29" spans="2:20" x14ac:dyDescent="0.25">
      <c r="B29" s="6" t="s">
        <v>25</v>
      </c>
      <c r="C29" s="7"/>
      <c r="D29" s="8"/>
      <c r="E29" s="11"/>
      <c r="F29" s="10"/>
      <c r="G29" s="8"/>
      <c r="H29" s="8"/>
      <c r="I29" s="8"/>
      <c r="J29" s="8"/>
      <c r="K29" s="124">
        <v>3996.39</v>
      </c>
      <c r="L29" s="171"/>
      <c r="M29" s="190"/>
      <c r="N29" s="190"/>
      <c r="O29" s="190"/>
      <c r="P29" s="174"/>
      <c r="Q29" s="32"/>
      <c r="R29" s="19"/>
      <c r="S29" s="29"/>
      <c r="T29" s="30"/>
    </row>
    <row r="30" spans="2:20" x14ac:dyDescent="0.25">
      <c r="B30" s="12" t="s">
        <v>26</v>
      </c>
      <c r="C30" s="13"/>
      <c r="D30" s="14"/>
      <c r="E30" s="13"/>
      <c r="F30" s="14"/>
      <c r="G30" s="14"/>
      <c r="H30" s="14"/>
      <c r="I30" s="14"/>
      <c r="J30" s="14"/>
      <c r="K30" s="14">
        <f t="shared" ref="K30:T30" si="0">SUM(K17:K29)</f>
        <v>27108.789999999997</v>
      </c>
      <c r="L30" s="14">
        <f t="shared" si="0"/>
        <v>75091.94</v>
      </c>
      <c r="M30" s="14">
        <f t="shared" si="0"/>
        <v>1220</v>
      </c>
      <c r="N30" s="14">
        <f t="shared" si="0"/>
        <v>5598</v>
      </c>
      <c r="O30" s="14">
        <f t="shared" si="0"/>
        <v>6818</v>
      </c>
      <c r="P30" s="14">
        <f t="shared" si="0"/>
        <v>59979.81</v>
      </c>
      <c r="Q30" s="14">
        <f t="shared" si="0"/>
        <v>0</v>
      </c>
      <c r="R30" s="14">
        <f t="shared" si="0"/>
        <v>0</v>
      </c>
      <c r="S30" s="14">
        <f t="shared" si="0"/>
        <v>0</v>
      </c>
      <c r="T30" s="14">
        <f t="shared" si="0"/>
        <v>0</v>
      </c>
    </row>
    <row r="31" spans="2:20" x14ac:dyDescent="0.25">
      <c r="B31" s="76" t="s">
        <v>33</v>
      </c>
      <c r="C31" s="58"/>
      <c r="D31" s="23"/>
      <c r="E31" s="58"/>
      <c r="F31" s="23"/>
      <c r="G31" s="23"/>
      <c r="H31" s="23"/>
      <c r="I31" s="23"/>
      <c r="J31" s="23"/>
      <c r="K31" s="125" t="s">
        <v>60</v>
      </c>
      <c r="L31" s="28">
        <f>L30/K30</f>
        <v>2.7700218268687022</v>
      </c>
      <c r="M31" s="28"/>
      <c r="N31" s="28"/>
      <c r="O31" s="125" t="s">
        <v>60</v>
      </c>
      <c r="P31" s="28">
        <f>P30/O30</f>
        <v>8.7972733939571715</v>
      </c>
      <c r="Q31" s="28"/>
      <c r="R31" s="28" t="e">
        <f>R30/Q30</f>
        <v>#DIV/0!</v>
      </c>
      <c r="S31" s="28"/>
      <c r="T31" s="28" t="e">
        <f>T30/S30</f>
        <v>#DIV/0!</v>
      </c>
    </row>
    <row r="32" spans="2:20" x14ac:dyDescent="0.25">
      <c r="B32" s="56"/>
      <c r="C32" s="58"/>
      <c r="D32" s="23"/>
      <c r="E32" s="58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</row>
    <row r="33" spans="2:20" x14ac:dyDescent="0.25">
      <c r="B33" s="56"/>
      <c r="C33" s="58"/>
      <c r="D33" s="23"/>
      <c r="E33" s="58"/>
      <c r="F33" s="23"/>
      <c r="G33" s="23"/>
      <c r="H33" s="23"/>
      <c r="I33" s="23"/>
      <c r="J33" s="23"/>
      <c r="K33" s="122" t="s">
        <v>56</v>
      </c>
      <c r="L33" s="123"/>
      <c r="M33" s="23"/>
      <c r="N33" s="23"/>
      <c r="O33" s="23"/>
      <c r="P33" s="23"/>
      <c r="Q33" s="23"/>
      <c r="R33" s="23"/>
      <c r="S33" s="23"/>
      <c r="T33" s="23"/>
    </row>
  </sheetData>
  <mergeCells count="60">
    <mergeCell ref="S14:T14"/>
    <mergeCell ref="M15:P15"/>
    <mergeCell ref="Q15:R15"/>
    <mergeCell ref="S15:T15"/>
    <mergeCell ref="C15:D15"/>
    <mergeCell ref="E15:F15"/>
    <mergeCell ref="G15:H15"/>
    <mergeCell ref="I15:J15"/>
    <mergeCell ref="K15:L15"/>
    <mergeCell ref="K14:L14"/>
    <mergeCell ref="M14:P14"/>
    <mergeCell ref="Q14:R14"/>
    <mergeCell ref="B2:B4"/>
    <mergeCell ref="C2:D2"/>
    <mergeCell ref="E2:F2"/>
    <mergeCell ref="G2:H2"/>
    <mergeCell ref="K2:L2"/>
    <mergeCell ref="B14:B16"/>
    <mergeCell ref="C14:D14"/>
    <mergeCell ref="E14:F14"/>
    <mergeCell ref="G14:H14"/>
    <mergeCell ref="Q7:R7"/>
    <mergeCell ref="O13:P13"/>
    <mergeCell ref="S2:T2"/>
    <mergeCell ref="C3:D3"/>
    <mergeCell ref="E3:F3"/>
    <mergeCell ref="G3:H3"/>
    <mergeCell ref="I3:J3"/>
    <mergeCell ref="K3:L3"/>
    <mergeCell ref="M3:P3"/>
    <mergeCell ref="Q3:R3"/>
    <mergeCell ref="S3:T3"/>
    <mergeCell ref="M2:P2"/>
    <mergeCell ref="Q2:R2"/>
    <mergeCell ref="S7:T7"/>
    <mergeCell ref="B7:B9"/>
    <mergeCell ref="C7:D7"/>
    <mergeCell ref="E7:F7"/>
    <mergeCell ref="G7:H7"/>
    <mergeCell ref="M8:P8"/>
    <mergeCell ref="Q8:R8"/>
    <mergeCell ref="S8:T8"/>
    <mergeCell ref="M7:P7"/>
    <mergeCell ref="C8:D8"/>
    <mergeCell ref="E8:F8"/>
    <mergeCell ref="K7:L7"/>
    <mergeCell ref="K8:L8"/>
    <mergeCell ref="G8:H8"/>
    <mergeCell ref="I8:J8"/>
    <mergeCell ref="L17:L24"/>
    <mergeCell ref="L25:L29"/>
    <mergeCell ref="M13:N13"/>
    <mergeCell ref="M17:M21"/>
    <mergeCell ref="N17:N21"/>
    <mergeCell ref="O17:O21"/>
    <mergeCell ref="P17:P21"/>
    <mergeCell ref="M22:M29"/>
    <mergeCell ref="N22:N29"/>
    <mergeCell ref="O22:O29"/>
    <mergeCell ref="P22:P29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81BDD-1ECD-4434-8188-B01A7CE3B178}">
  <dimension ref="B1:S34"/>
  <sheetViews>
    <sheetView topLeftCell="A7" zoomScale="90" zoomScaleNormal="90" workbookViewId="0">
      <selection activeCell="O36" sqref="O36"/>
    </sheetView>
  </sheetViews>
  <sheetFormatPr defaultRowHeight="15" x14ac:dyDescent="0.25"/>
  <cols>
    <col min="2" max="2" width="14.7109375" customWidth="1"/>
    <col min="3" max="8" width="10.7109375" customWidth="1"/>
    <col min="9" max="10" width="14.7109375" customWidth="1"/>
    <col min="11" max="12" width="12.140625" customWidth="1"/>
    <col min="13" max="13" width="11.42578125" bestFit="1" customWidth="1"/>
    <col min="14" max="18" width="14.7109375" customWidth="1"/>
  </cols>
  <sheetData>
    <row r="1" spans="2:19" ht="21" x14ac:dyDescent="0.35">
      <c r="B1" s="87" t="s">
        <v>35</v>
      </c>
      <c r="C1" s="88"/>
    </row>
    <row r="2" spans="2:19" x14ac:dyDescent="0.25">
      <c r="B2" s="179">
        <v>2022</v>
      </c>
      <c r="C2" s="164"/>
      <c r="D2" s="168"/>
      <c r="E2" s="164"/>
      <c r="F2" s="168"/>
      <c r="G2" s="164"/>
      <c r="H2" s="168"/>
      <c r="I2" s="201"/>
      <c r="J2" s="202"/>
      <c r="K2" s="175"/>
      <c r="L2" s="176"/>
      <c r="M2" s="176"/>
      <c r="N2" s="177"/>
      <c r="O2" s="178"/>
      <c r="P2" s="178"/>
      <c r="Q2" s="184"/>
      <c r="R2" s="184"/>
    </row>
    <row r="3" spans="2:19" x14ac:dyDescent="0.25">
      <c r="B3" s="180"/>
      <c r="C3" s="164" t="s">
        <v>0</v>
      </c>
      <c r="D3" s="168"/>
      <c r="E3" s="168" t="s">
        <v>1</v>
      </c>
      <c r="F3" s="168"/>
      <c r="G3" s="168" t="s">
        <v>2</v>
      </c>
      <c r="H3" s="168"/>
      <c r="I3" s="201" t="s">
        <v>32</v>
      </c>
      <c r="J3" s="202"/>
      <c r="K3" s="175" t="s">
        <v>4</v>
      </c>
      <c r="L3" s="176"/>
      <c r="M3" s="176"/>
      <c r="N3" s="177"/>
      <c r="O3" s="178" t="s">
        <v>5</v>
      </c>
      <c r="P3" s="178"/>
      <c r="Q3" s="184" t="s">
        <v>29</v>
      </c>
      <c r="R3" s="184"/>
    </row>
    <row r="4" spans="2:19" x14ac:dyDescent="0.25">
      <c r="B4" s="181"/>
      <c r="C4" s="1" t="s">
        <v>6</v>
      </c>
      <c r="D4" s="2" t="s">
        <v>7</v>
      </c>
      <c r="E4" s="2" t="s">
        <v>6</v>
      </c>
      <c r="F4" s="2" t="s">
        <v>7</v>
      </c>
      <c r="G4" s="2" t="s">
        <v>6</v>
      </c>
      <c r="H4" s="2" t="s">
        <v>7</v>
      </c>
      <c r="I4" s="33" t="s">
        <v>8</v>
      </c>
      <c r="J4" s="33" t="s">
        <v>7</v>
      </c>
      <c r="K4" s="4" t="s">
        <v>9</v>
      </c>
      <c r="L4" s="4" t="s">
        <v>10</v>
      </c>
      <c r="M4" s="4" t="s">
        <v>11</v>
      </c>
      <c r="N4" s="4" t="s">
        <v>7</v>
      </c>
      <c r="O4" s="5" t="s">
        <v>12</v>
      </c>
      <c r="P4" s="5" t="s">
        <v>13</v>
      </c>
      <c r="Q4" s="20" t="s">
        <v>12</v>
      </c>
      <c r="R4" s="37" t="s">
        <v>13</v>
      </c>
      <c r="S4" s="69"/>
    </row>
    <row r="5" spans="2:19" x14ac:dyDescent="0.25">
      <c r="B5" s="12" t="s">
        <v>26</v>
      </c>
      <c r="C5" s="13"/>
      <c r="D5" s="14"/>
      <c r="E5" s="13"/>
      <c r="F5" s="14"/>
      <c r="G5" s="14"/>
      <c r="H5" s="14"/>
      <c r="I5" s="14">
        <v>157700</v>
      </c>
      <c r="J5" s="14"/>
      <c r="K5" s="14"/>
      <c r="L5" s="14"/>
      <c r="M5" s="14">
        <v>20400</v>
      </c>
      <c r="N5" s="14"/>
      <c r="O5" s="14"/>
      <c r="P5" s="14"/>
      <c r="Q5" s="14"/>
      <c r="R5" s="14"/>
      <c r="S5" s="69"/>
    </row>
    <row r="7" spans="2:19" x14ac:dyDescent="0.25">
      <c r="B7" s="179">
        <v>2023</v>
      </c>
      <c r="C7" s="164"/>
      <c r="D7" s="168"/>
      <c r="E7" s="164"/>
      <c r="F7" s="168"/>
      <c r="G7" s="164"/>
      <c r="H7" s="168"/>
      <c r="I7" s="201"/>
      <c r="J7" s="202"/>
      <c r="K7" s="175"/>
      <c r="L7" s="176"/>
      <c r="M7" s="176"/>
      <c r="N7" s="177"/>
      <c r="O7" s="178"/>
      <c r="P7" s="178"/>
      <c r="Q7" s="184"/>
      <c r="R7" s="184"/>
    </row>
    <row r="8" spans="2:19" x14ac:dyDescent="0.25">
      <c r="B8" s="180"/>
      <c r="C8" s="164" t="s">
        <v>0</v>
      </c>
      <c r="D8" s="168"/>
      <c r="E8" s="168" t="s">
        <v>1</v>
      </c>
      <c r="F8" s="168"/>
      <c r="G8" s="168" t="s">
        <v>2</v>
      </c>
      <c r="H8" s="168"/>
      <c r="I8" s="201" t="s">
        <v>32</v>
      </c>
      <c r="J8" s="202"/>
      <c r="K8" s="175" t="s">
        <v>4</v>
      </c>
      <c r="L8" s="176"/>
      <c r="M8" s="176"/>
      <c r="N8" s="177"/>
      <c r="O8" s="178" t="s">
        <v>5</v>
      </c>
      <c r="P8" s="178"/>
      <c r="Q8" s="184" t="s">
        <v>29</v>
      </c>
      <c r="R8" s="184"/>
    </row>
    <row r="9" spans="2:19" x14ac:dyDescent="0.25">
      <c r="B9" s="181"/>
      <c r="C9" s="1" t="s">
        <v>6</v>
      </c>
      <c r="D9" s="2" t="s">
        <v>7</v>
      </c>
      <c r="E9" s="2" t="s">
        <v>6</v>
      </c>
      <c r="F9" s="2" t="s">
        <v>7</v>
      </c>
      <c r="G9" s="2" t="s">
        <v>6</v>
      </c>
      <c r="H9" s="2" t="s">
        <v>7</v>
      </c>
      <c r="I9" s="33" t="s">
        <v>8</v>
      </c>
      <c r="J9" s="33" t="s">
        <v>7</v>
      </c>
      <c r="K9" s="4" t="s">
        <v>9</v>
      </c>
      <c r="L9" s="4" t="s">
        <v>10</v>
      </c>
      <c r="M9" s="4" t="s">
        <v>11</v>
      </c>
      <c r="N9" s="4" t="s">
        <v>7</v>
      </c>
      <c r="O9" s="5" t="s">
        <v>12</v>
      </c>
      <c r="P9" s="5" t="s">
        <v>13</v>
      </c>
      <c r="Q9" s="20" t="s">
        <v>12</v>
      </c>
      <c r="R9" s="20" t="s">
        <v>13</v>
      </c>
    </row>
    <row r="10" spans="2:19" x14ac:dyDescent="0.25">
      <c r="B10" s="12" t="s">
        <v>26</v>
      </c>
      <c r="C10" s="13"/>
      <c r="D10" s="14"/>
      <c r="E10" s="13"/>
      <c r="F10" s="14"/>
      <c r="G10" s="14"/>
      <c r="H10" s="14"/>
      <c r="I10" s="14">
        <v>160280</v>
      </c>
      <c r="J10" s="14"/>
      <c r="K10" s="14"/>
      <c r="L10" s="14"/>
      <c r="M10" s="14">
        <v>19170</v>
      </c>
      <c r="N10" s="14"/>
      <c r="O10" s="14"/>
      <c r="P10" s="14"/>
      <c r="Q10" s="14"/>
      <c r="R10" s="14"/>
    </row>
    <row r="11" spans="2:19" x14ac:dyDescent="0.25">
      <c r="B11" s="75"/>
      <c r="I11" s="22"/>
    </row>
    <row r="12" spans="2:19" x14ac:dyDescent="0.25">
      <c r="I12" s="22"/>
    </row>
    <row r="13" spans="2:19" ht="21" x14ac:dyDescent="0.35">
      <c r="B13" s="87" t="s">
        <v>27</v>
      </c>
      <c r="C13" s="88"/>
      <c r="K13" s="192" t="s">
        <v>63</v>
      </c>
      <c r="L13" s="192"/>
      <c r="M13" s="192" t="s">
        <v>64</v>
      </c>
      <c r="N13" s="192"/>
    </row>
    <row r="14" spans="2:19" x14ac:dyDescent="0.25">
      <c r="B14" s="165">
        <v>2024</v>
      </c>
      <c r="C14" s="164"/>
      <c r="D14" s="168"/>
      <c r="E14" s="164"/>
      <c r="F14" s="168"/>
      <c r="G14" s="164"/>
      <c r="H14" s="168"/>
      <c r="I14" s="201" t="s">
        <v>61</v>
      </c>
      <c r="J14" s="202"/>
      <c r="K14" s="175" t="s">
        <v>62</v>
      </c>
      <c r="L14" s="176"/>
      <c r="M14" s="176"/>
      <c r="N14" s="177"/>
      <c r="O14" s="178"/>
      <c r="P14" s="178"/>
      <c r="Q14" s="184"/>
      <c r="R14" s="184"/>
    </row>
    <row r="15" spans="2:19" x14ac:dyDescent="0.25">
      <c r="B15" s="166"/>
      <c r="C15" s="164" t="s">
        <v>0</v>
      </c>
      <c r="D15" s="168"/>
      <c r="E15" s="168" t="s">
        <v>1</v>
      </c>
      <c r="F15" s="168"/>
      <c r="G15" s="168" t="s">
        <v>2</v>
      </c>
      <c r="H15" s="168"/>
      <c r="I15" s="201" t="s">
        <v>32</v>
      </c>
      <c r="J15" s="202"/>
      <c r="K15" s="175" t="s">
        <v>4</v>
      </c>
      <c r="L15" s="176"/>
      <c r="M15" s="176"/>
      <c r="N15" s="177"/>
      <c r="O15" s="178" t="s">
        <v>5</v>
      </c>
      <c r="P15" s="178"/>
      <c r="Q15" s="184" t="s">
        <v>29</v>
      </c>
      <c r="R15" s="184"/>
    </row>
    <row r="16" spans="2:19" x14ac:dyDescent="0.25">
      <c r="B16" s="167"/>
      <c r="C16" s="1" t="s">
        <v>6</v>
      </c>
      <c r="D16" s="2" t="s">
        <v>7</v>
      </c>
      <c r="E16" s="2" t="s">
        <v>6</v>
      </c>
      <c r="F16" s="2" t="s">
        <v>7</v>
      </c>
      <c r="G16" s="2" t="s">
        <v>6</v>
      </c>
      <c r="H16" s="2" t="s">
        <v>7</v>
      </c>
      <c r="I16" s="33" t="s">
        <v>8</v>
      </c>
      <c r="J16" s="33" t="s">
        <v>7</v>
      </c>
      <c r="K16" s="4" t="s">
        <v>9</v>
      </c>
      <c r="L16" s="4" t="s">
        <v>10</v>
      </c>
      <c r="M16" s="4" t="s">
        <v>11</v>
      </c>
      <c r="N16" s="4" t="s">
        <v>7</v>
      </c>
      <c r="O16" s="5" t="s">
        <v>12</v>
      </c>
      <c r="P16" s="5" t="s">
        <v>13</v>
      </c>
      <c r="Q16" s="20" t="s">
        <v>12</v>
      </c>
      <c r="R16" s="20" t="s">
        <v>13</v>
      </c>
    </row>
    <row r="17" spans="2:18" x14ac:dyDescent="0.25">
      <c r="B17" s="6" t="s">
        <v>14</v>
      </c>
      <c r="C17" s="7"/>
      <c r="D17" s="8"/>
      <c r="E17" s="9"/>
      <c r="F17" s="10"/>
      <c r="G17" s="8"/>
      <c r="H17" s="8"/>
      <c r="I17" s="30">
        <v>34905.21</v>
      </c>
      <c r="J17" s="193">
        <v>240848.39</v>
      </c>
      <c r="K17" s="129">
        <v>1890</v>
      </c>
      <c r="L17" s="194">
        <v>0</v>
      </c>
      <c r="M17" s="129">
        <f>K17+L17</f>
        <v>1890</v>
      </c>
      <c r="N17" s="130">
        <v>17410.77</v>
      </c>
      <c r="O17" s="61"/>
      <c r="P17" s="10"/>
      <c r="Q17" s="61"/>
      <c r="R17" s="62"/>
    </row>
    <row r="18" spans="2:18" x14ac:dyDescent="0.25">
      <c r="B18" s="6" t="s">
        <v>15</v>
      </c>
      <c r="C18" s="7"/>
      <c r="D18" s="8"/>
      <c r="E18" s="11"/>
      <c r="F18" s="10"/>
      <c r="G18" s="8"/>
      <c r="H18" s="8"/>
      <c r="I18" s="30">
        <v>20407.310000000001</v>
      </c>
      <c r="J18" s="193"/>
      <c r="K18" s="129">
        <v>2184</v>
      </c>
      <c r="L18" s="195"/>
      <c r="M18" s="129">
        <f t="shared" ref="M18:M29" si="0">K18+L18</f>
        <v>2184</v>
      </c>
      <c r="N18" s="130">
        <v>19789.47</v>
      </c>
      <c r="O18" s="61"/>
      <c r="P18" s="10"/>
      <c r="Q18" s="61"/>
      <c r="R18" s="62"/>
    </row>
    <row r="19" spans="2:18" x14ac:dyDescent="0.25">
      <c r="B19" s="6" t="s">
        <v>16</v>
      </c>
      <c r="C19" s="7"/>
      <c r="D19" s="8"/>
      <c r="E19" s="11"/>
      <c r="F19" s="10"/>
      <c r="G19" s="8"/>
      <c r="H19" s="8"/>
      <c r="I19" s="30">
        <v>18433.830000000002</v>
      </c>
      <c r="J19" s="193"/>
      <c r="K19" s="129">
        <v>2023</v>
      </c>
      <c r="L19" s="195"/>
      <c r="M19" s="129">
        <f t="shared" si="0"/>
        <v>2023</v>
      </c>
      <c r="N19" s="130">
        <v>18486.849999999999</v>
      </c>
      <c r="O19" s="61"/>
      <c r="P19" s="10"/>
      <c r="Q19" s="61"/>
      <c r="R19" s="62"/>
    </row>
    <row r="20" spans="2:18" x14ac:dyDescent="0.25">
      <c r="B20" s="6" t="s">
        <v>17</v>
      </c>
      <c r="C20" s="7"/>
      <c r="D20" s="8"/>
      <c r="E20" s="11"/>
      <c r="F20" s="10"/>
      <c r="G20" s="8"/>
      <c r="H20" s="8"/>
      <c r="I20" s="30">
        <v>11124.24</v>
      </c>
      <c r="J20" s="193"/>
      <c r="K20" s="129">
        <v>2020</v>
      </c>
      <c r="L20" s="195"/>
      <c r="M20" s="129">
        <f t="shared" si="0"/>
        <v>2020</v>
      </c>
      <c r="N20" s="130">
        <v>18462.580000000002</v>
      </c>
      <c r="O20" s="61"/>
      <c r="P20" s="10"/>
      <c r="Q20" s="61"/>
      <c r="R20" s="62"/>
    </row>
    <row r="21" spans="2:18" x14ac:dyDescent="0.25">
      <c r="B21" s="6" t="s">
        <v>18</v>
      </c>
      <c r="C21" s="7"/>
      <c r="D21" s="8"/>
      <c r="E21" s="11"/>
      <c r="F21" s="10"/>
      <c r="G21" s="8"/>
      <c r="H21" s="8"/>
      <c r="I21" s="30">
        <v>3009.83</v>
      </c>
      <c r="J21" s="193"/>
      <c r="K21" s="129">
        <v>1257</v>
      </c>
      <c r="L21" s="195"/>
      <c r="M21" s="129">
        <f t="shared" si="0"/>
        <v>1257</v>
      </c>
      <c r="N21" s="130">
        <v>12289.29</v>
      </c>
      <c r="O21" s="61"/>
      <c r="P21" s="10"/>
      <c r="Q21" s="61"/>
      <c r="R21" s="62"/>
    </row>
    <row r="22" spans="2:18" x14ac:dyDescent="0.25">
      <c r="B22" s="6" t="s">
        <v>19</v>
      </c>
      <c r="C22" s="7"/>
      <c r="D22" s="8"/>
      <c r="E22" s="11"/>
      <c r="F22" s="10"/>
      <c r="G22" s="8"/>
      <c r="H22" s="8"/>
      <c r="I22" s="30">
        <v>1378.13</v>
      </c>
      <c r="J22" s="193"/>
      <c r="K22" s="129">
        <v>1912</v>
      </c>
      <c r="L22" s="195"/>
      <c r="M22" s="129">
        <f t="shared" si="0"/>
        <v>1912</v>
      </c>
      <c r="N22" s="130">
        <v>17588.77</v>
      </c>
      <c r="O22" s="61"/>
      <c r="P22" s="10"/>
      <c r="Q22" s="61"/>
      <c r="R22" s="62"/>
    </row>
    <row r="23" spans="2:18" x14ac:dyDescent="0.25">
      <c r="B23" s="6" t="s">
        <v>20</v>
      </c>
      <c r="C23" s="7"/>
      <c r="D23" s="8"/>
      <c r="E23" s="11"/>
      <c r="F23" s="10"/>
      <c r="G23" s="8"/>
      <c r="H23" s="8"/>
      <c r="I23" s="30">
        <v>396.9</v>
      </c>
      <c r="J23" s="193"/>
      <c r="K23" s="129">
        <v>1230</v>
      </c>
      <c r="L23" s="195"/>
      <c r="M23" s="129">
        <f t="shared" si="0"/>
        <v>1230</v>
      </c>
      <c r="N23" s="130">
        <v>12075.94</v>
      </c>
      <c r="O23" s="61"/>
      <c r="P23" s="10"/>
      <c r="Q23" s="61"/>
      <c r="R23" s="62"/>
    </row>
    <row r="24" spans="2:18" x14ac:dyDescent="0.25">
      <c r="B24" s="6" t="s">
        <v>21</v>
      </c>
      <c r="C24" s="7"/>
      <c r="D24" s="8"/>
      <c r="E24" s="11"/>
      <c r="F24" s="10"/>
      <c r="G24" s="8"/>
      <c r="H24" s="8"/>
      <c r="I24" s="30">
        <v>253.58</v>
      </c>
      <c r="J24" s="193"/>
      <c r="K24" s="197">
        <v>1172</v>
      </c>
      <c r="L24" s="195"/>
      <c r="M24" s="197">
        <f t="shared" si="0"/>
        <v>1172</v>
      </c>
      <c r="N24" s="199">
        <v>11606.68</v>
      </c>
      <c r="O24" s="61"/>
      <c r="P24" s="10"/>
      <c r="Q24" s="61"/>
      <c r="R24" s="62"/>
    </row>
    <row r="25" spans="2:18" x14ac:dyDescent="0.25">
      <c r="B25" s="6" t="s">
        <v>21</v>
      </c>
      <c r="C25" s="7"/>
      <c r="D25" s="8"/>
      <c r="E25" s="11"/>
      <c r="F25" s="10"/>
      <c r="G25" s="8"/>
      <c r="H25" s="8"/>
      <c r="I25" s="30">
        <v>132.34</v>
      </c>
      <c r="J25" s="169">
        <v>179759.08</v>
      </c>
      <c r="K25" s="198"/>
      <c r="L25" s="195"/>
      <c r="M25" s="198"/>
      <c r="N25" s="200"/>
      <c r="O25" s="61"/>
      <c r="P25" s="10"/>
      <c r="Q25" s="61"/>
      <c r="R25" s="62"/>
    </row>
    <row r="26" spans="2:18" x14ac:dyDescent="0.25">
      <c r="B26" s="6" t="s">
        <v>22</v>
      </c>
      <c r="C26" s="7"/>
      <c r="D26" s="8"/>
      <c r="E26" s="11"/>
      <c r="F26" s="10"/>
      <c r="G26" s="8"/>
      <c r="H26" s="8"/>
      <c r="I26" s="30">
        <v>2801.16</v>
      </c>
      <c r="J26" s="170"/>
      <c r="K26" s="129">
        <v>2300</v>
      </c>
      <c r="L26" s="195"/>
      <c r="M26" s="129">
        <f t="shared" si="0"/>
        <v>2300</v>
      </c>
      <c r="N26" s="130">
        <v>20733.11</v>
      </c>
      <c r="O26" s="61"/>
      <c r="P26" s="10"/>
      <c r="Q26" s="61"/>
      <c r="R26" s="62"/>
    </row>
    <row r="27" spans="2:18" x14ac:dyDescent="0.25">
      <c r="B27" s="6" t="s">
        <v>23</v>
      </c>
      <c r="C27" s="7"/>
      <c r="D27" s="8"/>
      <c r="E27" s="11"/>
      <c r="F27" s="10"/>
      <c r="G27" s="8"/>
      <c r="H27" s="8"/>
      <c r="I27" s="30">
        <v>10024.64</v>
      </c>
      <c r="J27" s="170"/>
      <c r="K27" s="129">
        <v>1804</v>
      </c>
      <c r="L27" s="195"/>
      <c r="M27" s="129">
        <f t="shared" si="0"/>
        <v>1804</v>
      </c>
      <c r="N27" s="130">
        <v>16720.060000000001</v>
      </c>
      <c r="O27" s="61"/>
      <c r="P27" s="10"/>
      <c r="Q27" s="61"/>
      <c r="R27" s="62"/>
    </row>
    <row r="28" spans="2:18" x14ac:dyDescent="0.25">
      <c r="B28" s="6" t="s">
        <v>24</v>
      </c>
      <c r="C28" s="7"/>
      <c r="D28" s="8"/>
      <c r="E28" s="11"/>
      <c r="F28" s="10"/>
      <c r="G28" s="8"/>
      <c r="H28" s="8"/>
      <c r="I28" s="30">
        <v>24603.919999999998</v>
      </c>
      <c r="J28" s="170"/>
      <c r="K28" s="129">
        <v>2373</v>
      </c>
      <c r="L28" s="195"/>
      <c r="M28" s="129">
        <f t="shared" si="0"/>
        <v>2373</v>
      </c>
      <c r="N28" s="130">
        <v>21323.74</v>
      </c>
      <c r="O28" s="61"/>
      <c r="P28" s="10"/>
      <c r="Q28" s="61"/>
      <c r="R28" s="62"/>
    </row>
    <row r="29" spans="2:18" x14ac:dyDescent="0.25">
      <c r="B29" s="6" t="s">
        <v>25</v>
      </c>
      <c r="C29" s="7"/>
      <c r="D29" s="8"/>
      <c r="E29" s="11"/>
      <c r="F29" s="10"/>
      <c r="G29" s="8"/>
      <c r="H29" s="8"/>
      <c r="I29" s="30">
        <v>30140.09</v>
      </c>
      <c r="J29" s="171"/>
      <c r="K29" s="129">
        <v>1686</v>
      </c>
      <c r="L29" s="196"/>
      <c r="M29" s="129">
        <f t="shared" si="0"/>
        <v>1686</v>
      </c>
      <c r="N29" s="130">
        <v>15765.34</v>
      </c>
      <c r="O29" s="61"/>
      <c r="P29" s="10"/>
      <c r="Q29" s="61"/>
      <c r="R29" s="62"/>
    </row>
    <row r="30" spans="2:18" x14ac:dyDescent="0.25">
      <c r="B30" s="12" t="s">
        <v>26</v>
      </c>
      <c r="C30" s="13"/>
      <c r="D30" s="14"/>
      <c r="E30" s="13"/>
      <c r="F30" s="14"/>
      <c r="G30" s="14"/>
      <c r="H30" s="14"/>
      <c r="I30" s="14">
        <f>SUM(I17:I29)</f>
        <v>157611.18000000002</v>
      </c>
      <c r="J30" s="14">
        <f t="shared" ref="J30:N30" si="1">SUM(J17:J29)</f>
        <v>420607.47</v>
      </c>
      <c r="K30" s="14">
        <f t="shared" si="1"/>
        <v>21851</v>
      </c>
      <c r="L30" s="14">
        <f t="shared" si="1"/>
        <v>0</v>
      </c>
      <c r="M30" s="14">
        <f t="shared" si="1"/>
        <v>21851</v>
      </c>
      <c r="N30" s="14">
        <f t="shared" si="1"/>
        <v>202252.6</v>
      </c>
      <c r="O30" s="14">
        <f>SUM(O17:O29)</f>
        <v>0</v>
      </c>
      <c r="P30" s="14">
        <f t="shared" ref="P30:R30" si="2">SUM(P17:P29)</f>
        <v>0</v>
      </c>
      <c r="Q30" s="14">
        <f t="shared" si="2"/>
        <v>0</v>
      </c>
      <c r="R30" s="14">
        <f t="shared" si="2"/>
        <v>0</v>
      </c>
    </row>
    <row r="31" spans="2:18" x14ac:dyDescent="0.25">
      <c r="B31" s="76" t="s">
        <v>33</v>
      </c>
      <c r="I31" s="117" t="s">
        <v>60</v>
      </c>
      <c r="J31" s="22">
        <f>J30/I30</f>
        <v>2.6686398134954632</v>
      </c>
      <c r="M31" s="117" t="s">
        <v>60</v>
      </c>
      <c r="N31">
        <f>N30/M30</f>
        <v>9.2559882842890495</v>
      </c>
      <c r="O31" s="63"/>
      <c r="P31" s="64"/>
      <c r="Q31" s="63"/>
      <c r="R31" s="65"/>
    </row>
    <row r="33" spans="9:10" x14ac:dyDescent="0.25">
      <c r="I33" s="127" t="s">
        <v>65</v>
      </c>
      <c r="J33" s="127"/>
    </row>
    <row r="34" spans="9:10" x14ac:dyDescent="0.25">
      <c r="I34" s="127" t="s">
        <v>66</v>
      </c>
      <c r="J34" s="127"/>
    </row>
  </sheetData>
  <mergeCells count="53">
    <mergeCell ref="Q8:R8"/>
    <mergeCell ref="K8:N8"/>
    <mergeCell ref="O8:P8"/>
    <mergeCell ref="O14:P14"/>
    <mergeCell ref="Q14:R14"/>
    <mergeCell ref="K14:N14"/>
    <mergeCell ref="K13:L13"/>
    <mergeCell ref="M13:N13"/>
    <mergeCell ref="I2:J2"/>
    <mergeCell ref="I3:J3"/>
    <mergeCell ref="Q2:R2"/>
    <mergeCell ref="Q3:R3"/>
    <mergeCell ref="Q7:R7"/>
    <mergeCell ref="O2:P2"/>
    <mergeCell ref="K3:N3"/>
    <mergeCell ref="O3:P3"/>
    <mergeCell ref="K2:N2"/>
    <mergeCell ref="O7:P7"/>
    <mergeCell ref="K7:N7"/>
    <mergeCell ref="I8:J8"/>
    <mergeCell ref="I7:J7"/>
    <mergeCell ref="B2:B4"/>
    <mergeCell ref="C2:D2"/>
    <mergeCell ref="E2:F2"/>
    <mergeCell ref="B7:B9"/>
    <mergeCell ref="C7:D7"/>
    <mergeCell ref="E7:F7"/>
    <mergeCell ref="G7:H7"/>
    <mergeCell ref="C8:D8"/>
    <mergeCell ref="E8:F8"/>
    <mergeCell ref="G8:H8"/>
    <mergeCell ref="G2:H2"/>
    <mergeCell ref="C3:D3"/>
    <mergeCell ref="E3:F3"/>
    <mergeCell ref="G3:H3"/>
    <mergeCell ref="B14:B16"/>
    <mergeCell ref="C14:D14"/>
    <mergeCell ref="E14:F14"/>
    <mergeCell ref="G14:H14"/>
    <mergeCell ref="I14:J14"/>
    <mergeCell ref="C15:D15"/>
    <mergeCell ref="E15:F15"/>
    <mergeCell ref="G15:H15"/>
    <mergeCell ref="I15:J15"/>
    <mergeCell ref="K15:N15"/>
    <mergeCell ref="O15:P15"/>
    <mergeCell ref="Q15:R15"/>
    <mergeCell ref="J17:J24"/>
    <mergeCell ref="J25:J29"/>
    <mergeCell ref="L17:L29"/>
    <mergeCell ref="K24:K25"/>
    <mergeCell ref="M24:M25"/>
    <mergeCell ref="N24:N25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84728-C1FC-4CF8-A5F2-89A87EA461F2}">
  <dimension ref="B1:AF48"/>
  <sheetViews>
    <sheetView zoomScale="90" zoomScaleNormal="90" workbookViewId="0">
      <selection activeCell="Q11" sqref="Q11:T11"/>
    </sheetView>
  </sheetViews>
  <sheetFormatPr defaultRowHeight="15" x14ac:dyDescent="0.25"/>
  <cols>
    <col min="2" max="2" width="14.7109375" customWidth="1"/>
    <col min="3" max="3" width="10.7109375" customWidth="1"/>
    <col min="4" max="4" width="8.85546875" customWidth="1"/>
    <col min="5" max="10" width="7.7109375" customWidth="1"/>
    <col min="11" max="11" width="15" customWidth="1"/>
    <col min="12" max="12" width="14.5703125" customWidth="1"/>
    <col min="13" max="13" width="12.140625" customWidth="1"/>
    <col min="14" max="14" width="13.42578125" customWidth="1"/>
    <col min="15" max="15" width="13.28515625" customWidth="1"/>
    <col min="16" max="20" width="13.42578125" customWidth="1"/>
    <col min="21" max="22" width="14.7109375" customWidth="1"/>
    <col min="23" max="23" width="10" bestFit="1" customWidth="1"/>
    <col min="24" max="24" width="11.140625" bestFit="1" customWidth="1"/>
    <col min="25" max="26" width="10.140625" customWidth="1"/>
    <col min="27" max="27" width="9.7109375" bestFit="1" customWidth="1"/>
  </cols>
  <sheetData>
    <row r="1" spans="2:32" ht="21" x14ac:dyDescent="0.35">
      <c r="B1" s="87" t="s">
        <v>35</v>
      </c>
      <c r="C1" s="88"/>
    </row>
    <row r="2" spans="2:32" x14ac:dyDescent="0.25">
      <c r="B2" s="179">
        <v>2022</v>
      </c>
      <c r="C2" s="164"/>
      <c r="D2" s="168"/>
      <c r="E2" s="164"/>
      <c r="F2" s="168"/>
      <c r="G2" s="164"/>
      <c r="H2" s="168"/>
      <c r="I2" s="24"/>
      <c r="J2" s="24"/>
      <c r="K2" s="201"/>
      <c r="L2" s="206"/>
      <c r="M2" s="208"/>
      <c r="N2" s="209"/>
      <c r="O2" s="209"/>
      <c r="P2" s="210"/>
      <c r="Q2" s="118"/>
      <c r="R2" s="118"/>
      <c r="S2" s="118"/>
      <c r="T2" s="118"/>
      <c r="U2" s="178"/>
      <c r="V2" s="178"/>
      <c r="W2" s="184"/>
      <c r="X2" s="184"/>
      <c r="Y2" s="25"/>
      <c r="Z2" s="25"/>
      <c r="AA2" s="27"/>
      <c r="AB2" s="27"/>
      <c r="AC2" s="27"/>
      <c r="AD2" s="27"/>
      <c r="AE2" s="27"/>
      <c r="AF2" s="27"/>
    </row>
    <row r="3" spans="2:32" x14ac:dyDescent="0.25">
      <c r="B3" s="180"/>
      <c r="C3" s="164" t="s">
        <v>0</v>
      </c>
      <c r="D3" s="168"/>
      <c r="E3" s="168" t="s">
        <v>1</v>
      </c>
      <c r="F3" s="168"/>
      <c r="G3" s="168" t="s">
        <v>2</v>
      </c>
      <c r="H3" s="168"/>
      <c r="I3" s="163" t="s">
        <v>30</v>
      </c>
      <c r="J3" s="164"/>
      <c r="K3" s="182" t="s">
        <v>3</v>
      </c>
      <c r="L3" s="183"/>
      <c r="M3" s="175" t="s">
        <v>4</v>
      </c>
      <c r="N3" s="176"/>
      <c r="O3" s="176"/>
      <c r="P3" s="177"/>
      <c r="Q3" s="90"/>
      <c r="R3" s="90"/>
      <c r="S3" s="90"/>
      <c r="T3" s="90"/>
      <c r="U3" s="178" t="s">
        <v>5</v>
      </c>
      <c r="V3" s="178"/>
      <c r="W3" s="184" t="s">
        <v>29</v>
      </c>
      <c r="X3" s="184"/>
      <c r="Y3" s="25"/>
      <c r="Z3" s="25"/>
      <c r="AA3" s="27"/>
      <c r="AB3" s="27"/>
      <c r="AC3" s="27"/>
      <c r="AD3" s="27"/>
      <c r="AE3" s="27"/>
      <c r="AF3" s="27"/>
    </row>
    <row r="4" spans="2:32" x14ac:dyDescent="0.25">
      <c r="B4" s="181"/>
      <c r="C4" s="1" t="s">
        <v>6</v>
      </c>
      <c r="D4" s="2" t="s">
        <v>7</v>
      </c>
      <c r="E4" s="2" t="s">
        <v>6</v>
      </c>
      <c r="F4" s="2" t="s">
        <v>7</v>
      </c>
      <c r="G4" s="2" t="s">
        <v>6</v>
      </c>
      <c r="H4" s="2" t="s">
        <v>7</v>
      </c>
      <c r="I4" s="2" t="s">
        <v>31</v>
      </c>
      <c r="J4" s="2" t="s">
        <v>7</v>
      </c>
      <c r="K4" s="3" t="s">
        <v>8</v>
      </c>
      <c r="L4" s="3" t="s">
        <v>7</v>
      </c>
      <c r="M4" s="4" t="s">
        <v>9</v>
      </c>
      <c r="N4" s="4" t="s">
        <v>10</v>
      </c>
      <c r="O4" s="4" t="s">
        <v>11</v>
      </c>
      <c r="P4" s="4" t="s">
        <v>7</v>
      </c>
      <c r="Q4" s="4"/>
      <c r="R4" s="4"/>
      <c r="S4" s="4"/>
      <c r="T4" s="4"/>
      <c r="U4" s="5" t="s">
        <v>12</v>
      </c>
      <c r="V4" s="5" t="s">
        <v>13</v>
      </c>
      <c r="W4" s="20" t="s">
        <v>12</v>
      </c>
      <c r="X4" s="20" t="s">
        <v>13</v>
      </c>
      <c r="Y4" s="26"/>
      <c r="Z4" s="26"/>
      <c r="AA4" s="67"/>
      <c r="AB4" s="67"/>
      <c r="AC4" s="26"/>
      <c r="AD4" s="26"/>
      <c r="AE4" s="26"/>
      <c r="AF4" s="26"/>
    </row>
    <row r="5" spans="2:32" x14ac:dyDescent="0.25">
      <c r="B5" s="12" t="s">
        <v>26</v>
      </c>
      <c r="C5" s="13"/>
      <c r="D5" s="14"/>
      <c r="E5" s="13"/>
      <c r="F5" s="14"/>
      <c r="G5" s="14"/>
      <c r="H5" s="14"/>
      <c r="I5" s="14"/>
      <c r="J5" s="14"/>
      <c r="K5" s="160" t="s">
        <v>105</v>
      </c>
      <c r="L5" s="14"/>
      <c r="M5" s="14"/>
      <c r="N5" s="14"/>
      <c r="O5" s="14">
        <v>31700</v>
      </c>
      <c r="P5" s="14"/>
      <c r="Q5" s="14"/>
      <c r="R5" s="14"/>
      <c r="S5" s="14"/>
      <c r="T5" s="14"/>
      <c r="U5" s="14"/>
      <c r="V5" s="14"/>
      <c r="W5" s="14"/>
      <c r="X5" s="14"/>
      <c r="Y5" s="23"/>
      <c r="Z5" s="23"/>
    </row>
    <row r="7" spans="2:32" x14ac:dyDescent="0.25">
      <c r="B7" s="179">
        <v>2023</v>
      </c>
      <c r="C7" s="164"/>
      <c r="D7" s="168"/>
      <c r="E7" s="164"/>
      <c r="F7" s="168"/>
      <c r="G7" s="164"/>
      <c r="H7" s="168"/>
      <c r="I7" s="24"/>
      <c r="J7" s="24"/>
      <c r="K7" s="201"/>
      <c r="L7" s="206"/>
      <c r="M7" s="204"/>
      <c r="N7" s="204"/>
      <c r="O7" s="204"/>
      <c r="P7" s="205"/>
      <c r="Q7" s="119"/>
      <c r="R7" s="119"/>
      <c r="S7" s="119"/>
      <c r="T7" s="119"/>
      <c r="U7" s="178"/>
      <c r="V7" s="178"/>
      <c r="W7" s="184"/>
      <c r="X7" s="207"/>
      <c r="Y7" s="38"/>
      <c r="Z7" s="25"/>
      <c r="AA7" s="27"/>
      <c r="AB7" s="27"/>
      <c r="AC7" s="27"/>
      <c r="AD7" s="27"/>
      <c r="AE7" s="27"/>
      <c r="AF7" s="27"/>
    </row>
    <row r="8" spans="2:32" x14ac:dyDescent="0.25">
      <c r="B8" s="180"/>
      <c r="C8" s="164" t="s">
        <v>0</v>
      </c>
      <c r="D8" s="168"/>
      <c r="E8" s="168" t="s">
        <v>1</v>
      </c>
      <c r="F8" s="168"/>
      <c r="G8" s="168" t="s">
        <v>2</v>
      </c>
      <c r="H8" s="168"/>
      <c r="I8" s="163" t="s">
        <v>30</v>
      </c>
      <c r="J8" s="164"/>
      <c r="K8" s="182" t="s">
        <v>3</v>
      </c>
      <c r="L8" s="183"/>
      <c r="M8" s="175" t="s">
        <v>4</v>
      </c>
      <c r="N8" s="176"/>
      <c r="O8" s="176"/>
      <c r="P8" s="177"/>
      <c r="Q8" s="90"/>
      <c r="R8" s="90"/>
      <c r="S8" s="90"/>
      <c r="T8" s="90"/>
      <c r="U8" s="178" t="s">
        <v>5</v>
      </c>
      <c r="V8" s="178"/>
      <c r="W8" s="184" t="s">
        <v>29</v>
      </c>
      <c r="X8" s="207"/>
      <c r="Y8" s="38"/>
      <c r="Z8" s="25"/>
      <c r="AA8" s="27"/>
      <c r="AB8" s="27"/>
      <c r="AC8" s="27"/>
      <c r="AD8" s="27"/>
      <c r="AE8" s="27"/>
      <c r="AF8" s="27"/>
    </row>
    <row r="9" spans="2:32" x14ac:dyDescent="0.25">
      <c r="B9" s="181"/>
      <c r="C9" s="1" t="s">
        <v>6</v>
      </c>
      <c r="D9" s="2" t="s">
        <v>7</v>
      </c>
      <c r="E9" s="2" t="s">
        <v>6</v>
      </c>
      <c r="F9" s="2" t="s">
        <v>7</v>
      </c>
      <c r="G9" s="2" t="s">
        <v>6</v>
      </c>
      <c r="H9" s="2" t="s">
        <v>7</v>
      </c>
      <c r="I9" s="2" t="s">
        <v>31</v>
      </c>
      <c r="J9" s="2" t="s">
        <v>7</v>
      </c>
      <c r="K9" s="3" t="s">
        <v>8</v>
      </c>
      <c r="L9" s="3" t="s">
        <v>7</v>
      </c>
      <c r="M9" s="4" t="s">
        <v>9</v>
      </c>
      <c r="N9" s="4" t="s">
        <v>10</v>
      </c>
      <c r="O9" s="4" t="s">
        <v>11</v>
      </c>
      <c r="P9" s="4" t="s">
        <v>7</v>
      </c>
      <c r="Q9" s="4"/>
      <c r="R9" s="4"/>
      <c r="S9" s="4"/>
      <c r="T9" s="4"/>
      <c r="U9" s="5" t="s">
        <v>12</v>
      </c>
      <c r="V9" s="5" t="s">
        <v>13</v>
      </c>
      <c r="W9" s="20" t="s">
        <v>12</v>
      </c>
      <c r="X9" s="37" t="s">
        <v>13</v>
      </c>
      <c r="Y9" s="39"/>
      <c r="Z9" s="26"/>
      <c r="AA9" s="67"/>
      <c r="AB9" s="67"/>
      <c r="AC9" s="26"/>
      <c r="AD9" s="26"/>
      <c r="AE9" s="26"/>
      <c r="AF9" s="26"/>
    </row>
    <row r="10" spans="2:32" x14ac:dyDescent="0.25">
      <c r="B10" s="12" t="s">
        <v>26</v>
      </c>
      <c r="C10" s="13"/>
      <c r="D10" s="14"/>
      <c r="E10" s="13"/>
      <c r="F10" s="14"/>
      <c r="G10" s="14"/>
      <c r="H10" s="14"/>
      <c r="I10" s="14"/>
      <c r="J10" s="14"/>
      <c r="K10" s="160" t="s">
        <v>105</v>
      </c>
      <c r="L10" s="14"/>
      <c r="M10" s="14"/>
      <c r="N10" s="14"/>
      <c r="O10" s="14">
        <v>29980</v>
      </c>
      <c r="P10" s="14"/>
      <c r="Q10" s="14"/>
      <c r="R10" s="14"/>
      <c r="S10" s="14"/>
      <c r="T10" s="14"/>
      <c r="U10" s="14"/>
      <c r="V10" s="14"/>
      <c r="W10" s="14"/>
      <c r="X10" s="14"/>
      <c r="Y10" s="23"/>
      <c r="Z10" s="23"/>
    </row>
    <row r="11" spans="2:32" x14ac:dyDescent="0.25">
      <c r="Q11" s="203" t="s">
        <v>111</v>
      </c>
      <c r="R11" s="203"/>
      <c r="S11" s="203"/>
      <c r="T11" s="203"/>
    </row>
    <row r="12" spans="2:32" x14ac:dyDescent="0.25">
      <c r="M12" s="132" t="s">
        <v>70</v>
      </c>
      <c r="N12" s="132" t="s">
        <v>87</v>
      </c>
      <c r="O12" s="132"/>
      <c r="P12" s="132"/>
      <c r="Q12" s="132" t="s">
        <v>73</v>
      </c>
      <c r="R12" s="133"/>
      <c r="S12" s="132" t="s">
        <v>88</v>
      </c>
      <c r="T12" s="133"/>
    </row>
    <row r="13" spans="2:32" ht="21" x14ac:dyDescent="0.35">
      <c r="B13" s="87" t="s">
        <v>27</v>
      </c>
      <c r="C13" s="88"/>
      <c r="K13" s="128"/>
      <c r="L13" s="128"/>
      <c r="M13" s="192" t="s">
        <v>68</v>
      </c>
      <c r="N13" s="192"/>
      <c r="O13" s="192" t="s">
        <v>59</v>
      </c>
      <c r="P13" s="192"/>
      <c r="Q13" s="192" t="s">
        <v>72</v>
      </c>
      <c r="R13" s="192"/>
      <c r="S13" s="192" t="s">
        <v>71</v>
      </c>
      <c r="T13" s="192"/>
    </row>
    <row r="14" spans="2:32" x14ac:dyDescent="0.25">
      <c r="B14" s="165">
        <v>2024</v>
      </c>
      <c r="C14" s="164"/>
      <c r="D14" s="168"/>
      <c r="E14" s="164"/>
      <c r="F14" s="168"/>
      <c r="G14" s="164"/>
      <c r="H14" s="168"/>
      <c r="I14" s="24"/>
      <c r="J14" s="24"/>
      <c r="K14" s="201" t="s">
        <v>75</v>
      </c>
      <c r="L14" s="206"/>
      <c r="M14" s="204" t="s">
        <v>69</v>
      </c>
      <c r="N14" s="204"/>
      <c r="O14" s="204"/>
      <c r="P14" s="205"/>
      <c r="Q14" s="204" t="s">
        <v>74</v>
      </c>
      <c r="R14" s="204"/>
      <c r="S14" s="204"/>
      <c r="T14" s="205"/>
      <c r="U14" s="178"/>
      <c r="V14" s="178"/>
      <c r="W14" s="184"/>
      <c r="X14" s="207"/>
    </row>
    <row r="15" spans="2:32" x14ac:dyDescent="0.25">
      <c r="B15" s="166"/>
      <c r="C15" s="164" t="s">
        <v>0</v>
      </c>
      <c r="D15" s="168"/>
      <c r="E15" s="168" t="s">
        <v>1</v>
      </c>
      <c r="F15" s="168"/>
      <c r="G15" s="168" t="s">
        <v>2</v>
      </c>
      <c r="H15" s="168"/>
      <c r="I15" s="163" t="s">
        <v>30</v>
      </c>
      <c r="J15" s="164"/>
      <c r="K15" s="182" t="s">
        <v>3</v>
      </c>
      <c r="L15" s="183"/>
      <c r="M15" s="175" t="s">
        <v>4</v>
      </c>
      <c r="N15" s="176"/>
      <c r="O15" s="176"/>
      <c r="P15" s="177"/>
      <c r="Q15" s="175" t="s">
        <v>4</v>
      </c>
      <c r="R15" s="176"/>
      <c r="S15" s="176"/>
      <c r="T15" s="177"/>
      <c r="U15" s="178" t="s">
        <v>5</v>
      </c>
      <c r="V15" s="178"/>
      <c r="W15" s="184" t="s">
        <v>29</v>
      </c>
      <c r="X15" s="207"/>
    </row>
    <row r="16" spans="2:32" x14ac:dyDescent="0.25">
      <c r="B16" s="167"/>
      <c r="C16" s="1" t="s">
        <v>6</v>
      </c>
      <c r="D16" s="2" t="s">
        <v>7</v>
      </c>
      <c r="E16" s="2" t="s">
        <v>6</v>
      </c>
      <c r="F16" s="2" t="s">
        <v>7</v>
      </c>
      <c r="G16" s="2" t="s">
        <v>6</v>
      </c>
      <c r="H16" s="2" t="s">
        <v>7</v>
      </c>
      <c r="I16" s="2" t="s">
        <v>31</v>
      </c>
      <c r="J16" s="2" t="s">
        <v>7</v>
      </c>
      <c r="K16" s="3" t="s">
        <v>8</v>
      </c>
      <c r="L16" s="3" t="s">
        <v>7</v>
      </c>
      <c r="M16" s="4" t="s">
        <v>9</v>
      </c>
      <c r="N16" s="4" t="s">
        <v>10</v>
      </c>
      <c r="O16" s="4" t="s">
        <v>11</v>
      </c>
      <c r="P16" s="4" t="s">
        <v>7</v>
      </c>
      <c r="Q16" s="4" t="s">
        <v>9</v>
      </c>
      <c r="R16" s="4" t="s">
        <v>10</v>
      </c>
      <c r="S16" s="4" t="s">
        <v>11</v>
      </c>
      <c r="T16" s="4" t="s">
        <v>7</v>
      </c>
      <c r="U16" s="5" t="s">
        <v>12</v>
      </c>
      <c r="V16" s="5" t="s">
        <v>13</v>
      </c>
      <c r="W16" s="20" t="s">
        <v>12</v>
      </c>
      <c r="X16" s="37" t="s">
        <v>13</v>
      </c>
    </row>
    <row r="17" spans="2:24" x14ac:dyDescent="0.25">
      <c r="B17" s="6" t="s">
        <v>14</v>
      </c>
      <c r="C17" s="7"/>
      <c r="D17" s="8"/>
      <c r="E17" s="9"/>
      <c r="F17" s="10"/>
      <c r="G17" s="8"/>
      <c r="H17" s="8"/>
      <c r="I17" s="8"/>
      <c r="J17" s="8"/>
      <c r="K17" s="16">
        <v>110.23</v>
      </c>
      <c r="L17" s="217">
        <v>2979.25</v>
      </c>
      <c r="M17" s="16">
        <v>1299</v>
      </c>
      <c r="N17" s="35">
        <v>4688</v>
      </c>
      <c r="O17" s="16">
        <f>M17+N17</f>
        <v>5987</v>
      </c>
      <c r="P17" s="16">
        <v>41868.800000000003</v>
      </c>
      <c r="Q17" s="220">
        <v>708</v>
      </c>
      <c r="R17" s="220">
        <v>312</v>
      </c>
      <c r="S17" s="220">
        <f>Q17+R17</f>
        <v>1020</v>
      </c>
      <c r="T17" s="217">
        <v>10027.299999999999</v>
      </c>
      <c r="U17" s="211"/>
      <c r="V17" s="214"/>
      <c r="W17" s="185"/>
      <c r="X17" s="169"/>
    </row>
    <row r="18" spans="2:24" x14ac:dyDescent="0.25">
      <c r="B18" s="6" t="s">
        <v>15</v>
      </c>
      <c r="C18" s="7"/>
      <c r="D18" s="8"/>
      <c r="E18" s="11"/>
      <c r="F18" s="10"/>
      <c r="G18" s="8"/>
      <c r="H18" s="8"/>
      <c r="I18" s="8"/>
      <c r="J18" s="8"/>
      <c r="K18" s="16">
        <v>77.180000000000007</v>
      </c>
      <c r="L18" s="218"/>
      <c r="M18" s="16">
        <v>628</v>
      </c>
      <c r="N18" s="35">
        <v>2484</v>
      </c>
      <c r="O18" s="16">
        <f t="shared" ref="O18:O28" si="0">M18+N18</f>
        <v>3112</v>
      </c>
      <c r="P18" s="16">
        <v>23973.49</v>
      </c>
      <c r="Q18" s="221"/>
      <c r="R18" s="221"/>
      <c r="S18" s="221"/>
      <c r="T18" s="218"/>
      <c r="U18" s="212"/>
      <c r="V18" s="215"/>
      <c r="W18" s="186"/>
      <c r="X18" s="170"/>
    </row>
    <row r="19" spans="2:24" x14ac:dyDescent="0.25">
      <c r="B19" s="6" t="s">
        <v>16</v>
      </c>
      <c r="C19" s="7"/>
      <c r="D19" s="8"/>
      <c r="E19" s="11"/>
      <c r="F19" s="10"/>
      <c r="G19" s="8"/>
      <c r="H19" s="8"/>
      <c r="I19" s="8"/>
      <c r="J19" s="8"/>
      <c r="K19" s="16">
        <v>66.150000000000006</v>
      </c>
      <c r="L19" s="218"/>
      <c r="M19" s="16">
        <v>533</v>
      </c>
      <c r="N19" s="35">
        <v>2400</v>
      </c>
      <c r="O19" s="16">
        <f t="shared" si="0"/>
        <v>2933</v>
      </c>
      <c r="P19" s="16">
        <v>22847.85</v>
      </c>
      <c r="Q19" s="221"/>
      <c r="R19" s="221"/>
      <c r="S19" s="221"/>
      <c r="T19" s="218"/>
      <c r="U19" s="212"/>
      <c r="V19" s="215"/>
      <c r="W19" s="186"/>
      <c r="X19" s="170"/>
    </row>
    <row r="20" spans="2:24" x14ac:dyDescent="0.25">
      <c r="B20" s="6" t="s">
        <v>17</v>
      </c>
      <c r="C20" s="7"/>
      <c r="D20" s="8"/>
      <c r="E20" s="11"/>
      <c r="F20" s="10"/>
      <c r="G20" s="8"/>
      <c r="H20" s="8"/>
      <c r="I20" s="8"/>
      <c r="J20" s="8"/>
      <c r="K20" s="16">
        <v>55.13</v>
      </c>
      <c r="L20" s="218"/>
      <c r="M20" s="16">
        <v>356</v>
      </c>
      <c r="N20" s="35">
        <v>1507</v>
      </c>
      <c r="O20" s="16">
        <f t="shared" si="0"/>
        <v>1863</v>
      </c>
      <c r="P20" s="16">
        <v>16203.33</v>
      </c>
      <c r="Q20" s="221"/>
      <c r="R20" s="221"/>
      <c r="S20" s="221"/>
      <c r="T20" s="218"/>
      <c r="U20" s="212"/>
      <c r="V20" s="215"/>
      <c r="W20" s="186"/>
      <c r="X20" s="170"/>
    </row>
    <row r="21" spans="2:24" x14ac:dyDescent="0.25">
      <c r="B21" s="6" t="s">
        <v>18</v>
      </c>
      <c r="C21" s="7"/>
      <c r="D21" s="8"/>
      <c r="E21" s="11"/>
      <c r="F21" s="10"/>
      <c r="G21" s="8"/>
      <c r="H21" s="8"/>
      <c r="I21" s="8"/>
      <c r="J21" s="8"/>
      <c r="K21" s="16">
        <v>33.08</v>
      </c>
      <c r="L21" s="218"/>
      <c r="M21" s="16">
        <v>175</v>
      </c>
      <c r="N21" s="35">
        <v>716</v>
      </c>
      <c r="O21" s="16">
        <f t="shared" si="0"/>
        <v>891</v>
      </c>
      <c r="P21" s="16">
        <v>10163.040000000001</v>
      </c>
      <c r="Q21" s="222"/>
      <c r="R21" s="222"/>
      <c r="S21" s="222"/>
      <c r="T21" s="218"/>
      <c r="U21" s="212"/>
      <c r="V21" s="215"/>
      <c r="W21" s="186"/>
      <c r="X21" s="170"/>
    </row>
    <row r="22" spans="2:24" x14ac:dyDescent="0.25">
      <c r="B22" s="6" t="s">
        <v>19</v>
      </c>
      <c r="C22" s="7"/>
      <c r="D22" s="8"/>
      <c r="E22" s="11"/>
      <c r="F22" s="10"/>
      <c r="G22" s="8"/>
      <c r="H22" s="8"/>
      <c r="I22" s="8"/>
      <c r="J22" s="8"/>
      <c r="K22" s="29">
        <v>22.05</v>
      </c>
      <c r="L22" s="218"/>
      <c r="M22" s="16">
        <v>144</v>
      </c>
      <c r="N22" s="35">
        <v>434</v>
      </c>
      <c r="O22" s="16">
        <f t="shared" si="0"/>
        <v>578</v>
      </c>
      <c r="P22" s="16">
        <v>8223.84</v>
      </c>
      <c r="Q22" s="131">
        <v>227</v>
      </c>
      <c r="R22" s="131">
        <v>86</v>
      </c>
      <c r="S22" s="131">
        <f>Q22+R22</f>
        <v>313</v>
      </c>
      <c r="T22" s="217">
        <v>20574.07</v>
      </c>
      <c r="U22" s="213"/>
      <c r="V22" s="216"/>
      <c r="W22" s="187"/>
      <c r="X22" s="171"/>
    </row>
    <row r="23" spans="2:24" x14ac:dyDescent="0.25">
      <c r="B23" s="6" t="s">
        <v>20</v>
      </c>
      <c r="C23" s="7"/>
      <c r="D23" s="8"/>
      <c r="E23" s="11"/>
      <c r="F23" s="10"/>
      <c r="G23" s="8"/>
      <c r="H23" s="8"/>
      <c r="I23" s="8"/>
      <c r="J23" s="8"/>
      <c r="K23" s="29">
        <v>22.05</v>
      </c>
      <c r="L23" s="218"/>
      <c r="M23" s="16">
        <v>149</v>
      </c>
      <c r="N23" s="35">
        <v>345</v>
      </c>
      <c r="O23" s="16">
        <f t="shared" si="0"/>
        <v>494</v>
      </c>
      <c r="P23" s="16">
        <v>7711.37</v>
      </c>
      <c r="Q23" s="220">
        <v>1420</v>
      </c>
      <c r="R23" s="220">
        <v>543</v>
      </c>
      <c r="S23" s="220">
        <f t="shared" ref="S23" si="1">Q23+R23</f>
        <v>1963</v>
      </c>
      <c r="T23" s="218"/>
      <c r="U23" s="211"/>
      <c r="V23" s="214"/>
      <c r="W23" s="185"/>
      <c r="X23" s="169"/>
    </row>
    <row r="24" spans="2:24" x14ac:dyDescent="0.25">
      <c r="B24" s="6" t="s">
        <v>21</v>
      </c>
      <c r="C24" s="7"/>
      <c r="D24" s="8"/>
      <c r="E24" s="11"/>
      <c r="F24" s="10"/>
      <c r="G24" s="8"/>
      <c r="H24" s="8"/>
      <c r="I24" s="8"/>
      <c r="J24" s="8"/>
      <c r="K24" s="134">
        <v>22.05</v>
      </c>
      <c r="L24" s="219"/>
      <c r="M24" s="16">
        <v>148</v>
      </c>
      <c r="N24" s="35">
        <v>393</v>
      </c>
      <c r="O24" s="16">
        <f t="shared" si="0"/>
        <v>541</v>
      </c>
      <c r="P24" s="16">
        <v>8001.36</v>
      </c>
      <c r="Q24" s="221"/>
      <c r="R24" s="221"/>
      <c r="S24" s="221"/>
      <c r="T24" s="218"/>
      <c r="U24" s="212"/>
      <c r="V24" s="215"/>
      <c r="W24" s="186"/>
      <c r="X24" s="170"/>
    </row>
    <row r="25" spans="2:24" x14ac:dyDescent="0.25">
      <c r="B25" s="6" t="s">
        <v>22</v>
      </c>
      <c r="C25" s="7"/>
      <c r="D25" s="8"/>
      <c r="E25" s="11"/>
      <c r="F25" s="10"/>
      <c r="G25" s="8"/>
      <c r="H25" s="8"/>
      <c r="I25" s="8"/>
      <c r="J25" s="8"/>
      <c r="K25" s="16">
        <v>22.06</v>
      </c>
      <c r="L25" s="217">
        <v>1016.08</v>
      </c>
      <c r="M25" s="16">
        <v>169</v>
      </c>
      <c r="N25" s="35">
        <v>616</v>
      </c>
      <c r="O25" s="16">
        <f t="shared" si="0"/>
        <v>785</v>
      </c>
      <c r="P25" s="16">
        <v>9512.3799999999992</v>
      </c>
      <c r="Q25" s="221"/>
      <c r="R25" s="221"/>
      <c r="S25" s="221"/>
      <c r="T25" s="218"/>
      <c r="U25" s="212"/>
      <c r="V25" s="215"/>
      <c r="W25" s="186"/>
      <c r="X25" s="170"/>
    </row>
    <row r="26" spans="2:24" x14ac:dyDescent="0.25">
      <c r="B26" s="6" t="s">
        <v>23</v>
      </c>
      <c r="C26" s="7"/>
      <c r="D26" s="8"/>
      <c r="E26" s="11"/>
      <c r="F26" s="10"/>
      <c r="G26" s="8"/>
      <c r="H26" s="8"/>
      <c r="I26" s="8"/>
      <c r="J26" s="8"/>
      <c r="K26" s="16">
        <v>33.08</v>
      </c>
      <c r="L26" s="218"/>
      <c r="M26" s="16">
        <v>305</v>
      </c>
      <c r="N26" s="35">
        <v>1472</v>
      </c>
      <c r="O26" s="16">
        <f t="shared" si="0"/>
        <v>1777</v>
      </c>
      <c r="P26" s="16">
        <v>15666.48</v>
      </c>
      <c r="Q26" s="221"/>
      <c r="R26" s="221"/>
      <c r="S26" s="221"/>
      <c r="T26" s="218"/>
      <c r="U26" s="212"/>
      <c r="V26" s="215"/>
      <c r="W26" s="186"/>
      <c r="X26" s="170"/>
    </row>
    <row r="27" spans="2:24" x14ac:dyDescent="0.25">
      <c r="B27" s="6" t="s">
        <v>24</v>
      </c>
      <c r="C27" s="7"/>
      <c r="D27" s="8"/>
      <c r="E27" s="11"/>
      <c r="F27" s="10"/>
      <c r="G27" s="8"/>
      <c r="H27" s="8"/>
      <c r="I27" s="8"/>
      <c r="J27" s="8"/>
      <c r="K27" s="16">
        <v>66.17</v>
      </c>
      <c r="L27" s="218"/>
      <c r="M27" s="16">
        <v>863</v>
      </c>
      <c r="N27" s="35">
        <v>3265</v>
      </c>
      <c r="O27" s="16">
        <f t="shared" si="0"/>
        <v>4128</v>
      </c>
      <c r="P27" s="16">
        <v>30302.17</v>
      </c>
      <c r="Q27" s="221"/>
      <c r="R27" s="221"/>
      <c r="S27" s="221"/>
      <c r="T27" s="218"/>
      <c r="U27" s="212"/>
      <c r="V27" s="215"/>
      <c r="W27" s="186"/>
      <c r="X27" s="170"/>
    </row>
    <row r="28" spans="2:24" x14ac:dyDescent="0.25">
      <c r="B28" s="6" t="s">
        <v>25</v>
      </c>
      <c r="C28" s="7"/>
      <c r="D28" s="8"/>
      <c r="E28" s="11"/>
      <c r="F28" s="10"/>
      <c r="G28" s="8"/>
      <c r="H28" s="8"/>
      <c r="I28" s="8"/>
      <c r="J28" s="8"/>
      <c r="K28" s="16">
        <v>77.2</v>
      </c>
      <c r="L28" s="219"/>
      <c r="M28" s="16">
        <v>1042</v>
      </c>
      <c r="N28" s="35">
        <v>4114</v>
      </c>
      <c r="O28" s="16">
        <f t="shared" si="0"/>
        <v>5156</v>
      </c>
      <c r="P28" s="16">
        <v>36687.79</v>
      </c>
      <c r="Q28" s="222"/>
      <c r="R28" s="222"/>
      <c r="S28" s="222"/>
      <c r="T28" s="219"/>
      <c r="U28" s="213"/>
      <c r="V28" s="216"/>
      <c r="W28" s="187"/>
      <c r="X28" s="171"/>
    </row>
    <row r="29" spans="2:24" x14ac:dyDescent="0.25">
      <c r="B29" s="12" t="s">
        <v>26</v>
      </c>
      <c r="C29" s="13"/>
      <c r="D29" s="14"/>
      <c r="E29" s="13"/>
      <c r="F29" s="14"/>
      <c r="G29" s="14"/>
      <c r="H29" s="14"/>
      <c r="I29" s="14"/>
      <c r="J29" s="14"/>
      <c r="K29" s="14">
        <f t="shared" ref="K29:T29" si="2">SUM(K17:K28)</f>
        <v>606.43000000000006</v>
      </c>
      <c r="L29" s="14">
        <f t="shared" si="2"/>
        <v>3995.33</v>
      </c>
      <c r="M29" s="14">
        <f t="shared" si="2"/>
        <v>5811</v>
      </c>
      <c r="N29" s="14">
        <f t="shared" si="2"/>
        <v>22434</v>
      </c>
      <c r="O29" s="14">
        <f t="shared" si="2"/>
        <v>28245</v>
      </c>
      <c r="P29" s="14">
        <f t="shared" si="2"/>
        <v>231161.9</v>
      </c>
      <c r="Q29" s="14">
        <f t="shared" si="2"/>
        <v>2355</v>
      </c>
      <c r="R29" s="14">
        <f t="shared" si="2"/>
        <v>941</v>
      </c>
      <c r="S29" s="14">
        <f t="shared" si="2"/>
        <v>3296</v>
      </c>
      <c r="T29" s="14">
        <f t="shared" si="2"/>
        <v>30601.37</v>
      </c>
      <c r="U29" s="14">
        <f t="shared" ref="U29:X29" si="3">SUM(U17:U28)</f>
        <v>0</v>
      </c>
      <c r="V29" s="14">
        <f t="shared" si="3"/>
        <v>0</v>
      </c>
      <c r="W29" s="14">
        <f t="shared" si="3"/>
        <v>0</v>
      </c>
      <c r="X29" s="14">
        <f t="shared" si="3"/>
        <v>0</v>
      </c>
    </row>
    <row r="30" spans="2:24" x14ac:dyDescent="0.25">
      <c r="B30" s="71" t="s">
        <v>33</v>
      </c>
      <c r="K30" s="117" t="s">
        <v>67</v>
      </c>
      <c r="L30" s="34">
        <f>L29/K29</f>
        <v>6.5882789439836413</v>
      </c>
      <c r="O30" s="117" t="s">
        <v>67</v>
      </c>
      <c r="P30" s="34">
        <f>P29/O29</f>
        <v>8.1841706496725077</v>
      </c>
      <c r="Q30" s="34"/>
      <c r="R30" s="34"/>
      <c r="S30" s="117" t="s">
        <v>67</v>
      </c>
      <c r="T30" s="34">
        <f>T29/S29</f>
        <v>9.2843962378640779</v>
      </c>
      <c r="V30" s="34"/>
      <c r="X30" s="34"/>
    </row>
    <row r="34" spans="19:26" x14ac:dyDescent="0.25">
      <c r="Z34" s="25"/>
    </row>
    <row r="35" spans="19:26" x14ac:dyDescent="0.25">
      <c r="Z35" s="26"/>
    </row>
    <row r="36" spans="19:26" x14ac:dyDescent="0.25">
      <c r="S36" s="107"/>
      <c r="Z36" s="36"/>
    </row>
    <row r="37" spans="19:26" x14ac:dyDescent="0.25">
      <c r="Z37" s="36"/>
    </row>
    <row r="38" spans="19:26" x14ac:dyDescent="0.25">
      <c r="Z38" s="36"/>
    </row>
    <row r="39" spans="19:26" x14ac:dyDescent="0.25">
      <c r="Z39" s="36"/>
    </row>
    <row r="40" spans="19:26" x14ac:dyDescent="0.25">
      <c r="Z40" s="36"/>
    </row>
    <row r="41" spans="19:26" x14ac:dyDescent="0.25">
      <c r="Z41" s="36"/>
    </row>
    <row r="42" spans="19:26" x14ac:dyDescent="0.25">
      <c r="Z42" s="36"/>
    </row>
    <row r="43" spans="19:26" x14ac:dyDescent="0.25">
      <c r="Z43" s="36"/>
    </row>
    <row r="44" spans="19:26" x14ac:dyDescent="0.25">
      <c r="Z44" s="36"/>
    </row>
    <row r="45" spans="19:26" x14ac:dyDescent="0.25">
      <c r="Z45" s="36"/>
    </row>
    <row r="46" spans="19:26" x14ac:dyDescent="0.25">
      <c r="Z46" s="36"/>
    </row>
    <row r="47" spans="19:26" x14ac:dyDescent="0.25">
      <c r="Z47" s="36"/>
    </row>
    <row r="48" spans="19:26" x14ac:dyDescent="0.25">
      <c r="Z48" s="28"/>
    </row>
  </sheetData>
  <mergeCells count="73">
    <mergeCell ref="L17:L24"/>
    <mergeCell ref="L25:L28"/>
    <mergeCell ref="Q23:Q28"/>
    <mergeCell ref="R23:R28"/>
    <mergeCell ref="S23:S28"/>
    <mergeCell ref="T22:T28"/>
    <mergeCell ref="Q15:T15"/>
    <mergeCell ref="T17:T21"/>
    <mergeCell ref="Q17:Q21"/>
    <mergeCell ref="R17:R21"/>
    <mergeCell ref="S17:S21"/>
    <mergeCell ref="X23:X28"/>
    <mergeCell ref="U23:U28"/>
    <mergeCell ref="V23:V28"/>
    <mergeCell ref="W23:W28"/>
    <mergeCell ref="U15:V15"/>
    <mergeCell ref="W15:X15"/>
    <mergeCell ref="U17:U22"/>
    <mergeCell ref="V17:V22"/>
    <mergeCell ref="W17:W22"/>
    <mergeCell ref="X17:X22"/>
    <mergeCell ref="B14:B16"/>
    <mergeCell ref="C14:D14"/>
    <mergeCell ref="E14:F14"/>
    <mergeCell ref="G14:H14"/>
    <mergeCell ref="K14:L14"/>
    <mergeCell ref="C15:D15"/>
    <mergeCell ref="E15:F15"/>
    <mergeCell ref="G15:H15"/>
    <mergeCell ref="I15:J15"/>
    <mergeCell ref="K15:L15"/>
    <mergeCell ref="B2:B4"/>
    <mergeCell ref="C2:D2"/>
    <mergeCell ref="E2:F2"/>
    <mergeCell ref="G2:H2"/>
    <mergeCell ref="U2:V2"/>
    <mergeCell ref="C3:D3"/>
    <mergeCell ref="E3:F3"/>
    <mergeCell ref="G3:H3"/>
    <mergeCell ref="I3:J3"/>
    <mergeCell ref="K3:L3"/>
    <mergeCell ref="M2:P2"/>
    <mergeCell ref="K2:L2"/>
    <mergeCell ref="W2:X2"/>
    <mergeCell ref="M3:P3"/>
    <mergeCell ref="U3:V3"/>
    <mergeCell ref="W3:X3"/>
    <mergeCell ref="U14:V14"/>
    <mergeCell ref="W14:X14"/>
    <mergeCell ref="U7:V7"/>
    <mergeCell ref="W7:X7"/>
    <mergeCell ref="M8:P8"/>
    <mergeCell ref="U8:V8"/>
    <mergeCell ref="W8:X8"/>
    <mergeCell ref="M13:N13"/>
    <mergeCell ref="O13:P13"/>
    <mergeCell ref="Q13:R13"/>
    <mergeCell ref="S13:T13"/>
    <mergeCell ref="Q14:T14"/>
    <mergeCell ref="E8:F8"/>
    <mergeCell ref="G8:H8"/>
    <mergeCell ref="I8:J8"/>
    <mergeCell ref="K8:L8"/>
    <mergeCell ref="B7:B9"/>
    <mergeCell ref="C7:D7"/>
    <mergeCell ref="E7:F7"/>
    <mergeCell ref="G7:H7"/>
    <mergeCell ref="C8:D8"/>
    <mergeCell ref="Q11:T11"/>
    <mergeCell ref="M15:P15"/>
    <mergeCell ref="M7:P7"/>
    <mergeCell ref="K7:L7"/>
    <mergeCell ref="M14:P14"/>
  </mergeCells>
  <pageMargins left="0.25" right="0.25" top="0.75" bottom="0.75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CA390-F5BC-41BA-87E6-D63CF92CE120}">
  <dimension ref="A1:AS93"/>
  <sheetViews>
    <sheetView zoomScale="90" zoomScaleNormal="90" workbookViewId="0">
      <selection activeCell="N35" sqref="N35"/>
    </sheetView>
  </sheetViews>
  <sheetFormatPr defaultRowHeight="15" x14ac:dyDescent="0.25"/>
  <cols>
    <col min="1" max="1" width="10.140625" bestFit="1" customWidth="1"/>
    <col min="2" max="2" width="14.7109375" customWidth="1"/>
    <col min="3" max="10" width="10.7109375" customWidth="1"/>
    <col min="11" max="11" width="14.7109375" customWidth="1"/>
    <col min="12" max="12" width="13.28515625" customWidth="1"/>
    <col min="13" max="13" width="13.140625" customWidth="1"/>
    <col min="14" max="14" width="13.28515625" customWidth="1"/>
    <col min="15" max="18" width="14.7109375" customWidth="1"/>
    <col min="19" max="19" width="13.5703125" customWidth="1"/>
    <col min="20" max="20" width="13" customWidth="1"/>
    <col min="25" max="25" width="14.7109375" customWidth="1"/>
    <col min="26" max="26" width="16" bestFit="1" customWidth="1"/>
    <col min="27" max="27" width="14.7109375" customWidth="1"/>
    <col min="30" max="34" width="14.7109375" customWidth="1"/>
    <col min="37" max="38" width="14.7109375" customWidth="1"/>
    <col min="39" max="42" width="11.42578125" customWidth="1"/>
  </cols>
  <sheetData>
    <row r="1" spans="2:42" ht="21" x14ac:dyDescent="0.35">
      <c r="B1" s="87" t="s">
        <v>35</v>
      </c>
      <c r="C1" s="88"/>
    </row>
    <row r="2" spans="2:42" x14ac:dyDescent="0.25">
      <c r="B2" s="179">
        <v>2022</v>
      </c>
      <c r="C2" s="164"/>
      <c r="D2" s="168"/>
      <c r="E2" s="164"/>
      <c r="F2" s="168"/>
      <c r="G2" s="164"/>
      <c r="H2" s="168"/>
      <c r="I2" s="24"/>
      <c r="J2" s="24"/>
      <c r="K2" s="182"/>
      <c r="L2" s="183"/>
      <c r="M2" s="175"/>
      <c r="N2" s="176"/>
      <c r="O2" s="176"/>
      <c r="P2" s="177"/>
      <c r="Q2" s="178"/>
      <c r="R2" s="178"/>
      <c r="S2" s="184"/>
      <c r="T2" s="184"/>
      <c r="X2" s="224"/>
      <c r="Y2" s="223"/>
      <c r="Z2" s="223"/>
      <c r="AA2" s="223"/>
      <c r="AB2" s="223"/>
      <c r="AC2" s="223"/>
      <c r="AD2" s="223"/>
      <c r="AE2" s="25"/>
      <c r="AF2" s="25"/>
      <c r="AG2" s="223"/>
      <c r="AH2" s="223"/>
      <c r="AI2" s="223"/>
      <c r="AJ2" s="223"/>
      <c r="AK2" s="223"/>
      <c r="AL2" s="223"/>
      <c r="AM2" s="223"/>
      <c r="AN2" s="223"/>
      <c r="AO2" s="223"/>
      <c r="AP2" s="223"/>
    </row>
    <row r="3" spans="2:42" x14ac:dyDescent="0.25">
      <c r="B3" s="180"/>
      <c r="C3" s="164" t="s">
        <v>0</v>
      </c>
      <c r="D3" s="168"/>
      <c r="E3" s="168" t="s">
        <v>1</v>
      </c>
      <c r="F3" s="168"/>
      <c r="G3" s="168" t="s">
        <v>2</v>
      </c>
      <c r="H3" s="168"/>
      <c r="I3" s="163" t="s">
        <v>30</v>
      </c>
      <c r="J3" s="164"/>
      <c r="K3" s="182" t="s">
        <v>3</v>
      </c>
      <c r="L3" s="183"/>
      <c r="M3" s="175" t="s">
        <v>4</v>
      </c>
      <c r="N3" s="176"/>
      <c r="O3" s="176"/>
      <c r="P3" s="177"/>
      <c r="Q3" s="178" t="s">
        <v>5</v>
      </c>
      <c r="R3" s="178"/>
      <c r="S3" s="184" t="s">
        <v>29</v>
      </c>
      <c r="T3" s="184"/>
      <c r="X3" s="224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</row>
    <row r="4" spans="2:42" x14ac:dyDescent="0.25">
      <c r="B4" s="181"/>
      <c r="C4" s="1" t="s">
        <v>6</v>
      </c>
      <c r="D4" s="2" t="s">
        <v>7</v>
      </c>
      <c r="E4" s="2" t="s">
        <v>6</v>
      </c>
      <c r="F4" s="2" t="s">
        <v>7</v>
      </c>
      <c r="G4" s="2" t="s">
        <v>6</v>
      </c>
      <c r="H4" s="2" t="s">
        <v>7</v>
      </c>
      <c r="I4" s="2" t="s">
        <v>31</v>
      </c>
      <c r="J4" s="2" t="s">
        <v>7</v>
      </c>
      <c r="K4" s="3" t="s">
        <v>8</v>
      </c>
      <c r="L4" s="3" t="s">
        <v>7</v>
      </c>
      <c r="M4" s="4" t="s">
        <v>9</v>
      </c>
      <c r="N4" s="4" t="s">
        <v>10</v>
      </c>
      <c r="O4" s="4" t="s">
        <v>11</v>
      </c>
      <c r="P4" s="4" t="s">
        <v>7</v>
      </c>
      <c r="Q4" s="5" t="s">
        <v>12</v>
      </c>
      <c r="R4" s="5" t="s">
        <v>13</v>
      </c>
      <c r="S4" s="20" t="s">
        <v>12</v>
      </c>
      <c r="T4" s="20" t="s">
        <v>13</v>
      </c>
      <c r="X4" s="224"/>
      <c r="Y4" s="26"/>
      <c r="Z4" s="26"/>
      <c r="AA4" s="26"/>
      <c r="AB4" s="26"/>
      <c r="AC4" s="26"/>
      <c r="AD4" s="26"/>
      <c r="AE4" s="26"/>
      <c r="AF4" s="26"/>
      <c r="AG4" s="67"/>
      <c r="AH4" s="67"/>
      <c r="AI4" s="26"/>
      <c r="AJ4" s="26"/>
      <c r="AK4" s="26"/>
      <c r="AL4" s="26"/>
      <c r="AM4" s="26"/>
      <c r="AN4" s="26"/>
      <c r="AO4" s="26"/>
      <c r="AP4" s="26"/>
    </row>
    <row r="5" spans="2:42" x14ac:dyDescent="0.25">
      <c r="B5" s="12" t="s">
        <v>26</v>
      </c>
      <c r="C5" s="13"/>
      <c r="D5" s="14"/>
      <c r="E5" s="13"/>
      <c r="F5" s="14"/>
      <c r="G5" s="14"/>
      <c r="H5" s="14"/>
      <c r="I5" s="14"/>
      <c r="J5" s="14"/>
      <c r="K5" s="14">
        <v>88600</v>
      </c>
      <c r="L5" s="14"/>
      <c r="M5" s="14"/>
      <c r="N5" s="14"/>
      <c r="O5" s="14">
        <v>6000</v>
      </c>
      <c r="P5" s="14"/>
      <c r="Q5" s="14"/>
      <c r="R5" s="14"/>
      <c r="S5" s="14"/>
      <c r="T5" s="17"/>
      <c r="X5" s="56"/>
      <c r="Y5" s="58"/>
      <c r="Z5" s="23"/>
      <c r="AA5" s="58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</row>
    <row r="7" spans="2:42" x14ac:dyDescent="0.25">
      <c r="B7" s="179">
        <v>2023</v>
      </c>
      <c r="C7" s="164"/>
      <c r="D7" s="168"/>
      <c r="E7" s="164"/>
      <c r="F7" s="168"/>
      <c r="G7" s="164"/>
      <c r="H7" s="168"/>
      <c r="I7" s="164"/>
      <c r="J7" s="168"/>
      <c r="K7" s="182"/>
      <c r="L7" s="183"/>
      <c r="M7" s="175"/>
      <c r="N7" s="176"/>
      <c r="O7" s="176"/>
      <c r="P7" s="177"/>
      <c r="Q7" s="178"/>
      <c r="R7" s="178"/>
      <c r="S7" s="184"/>
      <c r="T7" s="184"/>
      <c r="X7" s="224"/>
      <c r="Y7" s="223"/>
      <c r="Z7" s="223"/>
      <c r="AA7" s="223"/>
      <c r="AB7" s="223"/>
      <c r="AC7" s="223"/>
      <c r="AD7" s="223"/>
      <c r="AE7" s="25"/>
      <c r="AF7" s="25"/>
      <c r="AG7" s="223"/>
      <c r="AH7" s="223"/>
      <c r="AI7" s="223"/>
      <c r="AJ7" s="223"/>
      <c r="AK7" s="223"/>
      <c r="AL7" s="223"/>
      <c r="AM7" s="223"/>
      <c r="AN7" s="223"/>
      <c r="AO7" s="223"/>
      <c r="AP7" s="223"/>
    </row>
    <row r="8" spans="2:42" x14ac:dyDescent="0.25">
      <c r="B8" s="180"/>
      <c r="C8" s="164" t="s">
        <v>0</v>
      </c>
      <c r="D8" s="168"/>
      <c r="E8" s="168" t="s">
        <v>1</v>
      </c>
      <c r="F8" s="168"/>
      <c r="G8" s="168" t="s">
        <v>2</v>
      </c>
      <c r="H8" s="168"/>
      <c r="I8" s="163" t="s">
        <v>30</v>
      </c>
      <c r="J8" s="164"/>
      <c r="K8" s="182" t="s">
        <v>3</v>
      </c>
      <c r="L8" s="183"/>
      <c r="M8" s="175" t="s">
        <v>4</v>
      </c>
      <c r="N8" s="176"/>
      <c r="O8" s="176"/>
      <c r="P8" s="177"/>
      <c r="Q8" s="178" t="s">
        <v>5</v>
      </c>
      <c r="R8" s="178"/>
      <c r="S8" s="184" t="s">
        <v>29</v>
      </c>
      <c r="T8" s="184"/>
      <c r="X8" s="224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</row>
    <row r="9" spans="2:42" x14ac:dyDescent="0.25">
      <c r="B9" s="181"/>
      <c r="C9" s="1" t="s">
        <v>6</v>
      </c>
      <c r="D9" s="2" t="s">
        <v>7</v>
      </c>
      <c r="E9" s="2" t="s">
        <v>6</v>
      </c>
      <c r="F9" s="2" t="s">
        <v>7</v>
      </c>
      <c r="G9" s="2" t="s">
        <v>6</v>
      </c>
      <c r="H9" s="2" t="s">
        <v>7</v>
      </c>
      <c r="I9" s="2" t="s">
        <v>31</v>
      </c>
      <c r="J9" s="2" t="s">
        <v>7</v>
      </c>
      <c r="K9" s="3" t="s">
        <v>8</v>
      </c>
      <c r="L9" s="3" t="s">
        <v>7</v>
      </c>
      <c r="M9" s="4" t="s">
        <v>9</v>
      </c>
      <c r="N9" s="4" t="s">
        <v>10</v>
      </c>
      <c r="O9" s="4" t="s">
        <v>11</v>
      </c>
      <c r="P9" s="4" t="s">
        <v>7</v>
      </c>
      <c r="Q9" s="5" t="s">
        <v>12</v>
      </c>
      <c r="R9" s="5" t="s">
        <v>13</v>
      </c>
      <c r="S9" s="20" t="s">
        <v>12</v>
      </c>
      <c r="T9" s="20" t="s">
        <v>13</v>
      </c>
      <c r="X9" s="224"/>
      <c r="Y9" s="26"/>
      <c r="Z9" s="26"/>
      <c r="AA9" s="26"/>
      <c r="AB9" s="26"/>
      <c r="AC9" s="26"/>
      <c r="AD9" s="26"/>
      <c r="AE9" s="26"/>
      <c r="AF9" s="26"/>
      <c r="AG9" s="67"/>
      <c r="AH9" s="67"/>
      <c r="AI9" s="26"/>
      <c r="AJ9" s="26"/>
      <c r="AK9" s="26"/>
      <c r="AL9" s="26"/>
      <c r="AM9" s="26"/>
      <c r="AN9" s="26"/>
      <c r="AO9" s="26"/>
      <c r="AP9" s="26"/>
    </row>
    <row r="10" spans="2:42" x14ac:dyDescent="0.25">
      <c r="B10" s="12" t="s">
        <v>26</v>
      </c>
      <c r="C10" s="13"/>
      <c r="D10" s="14"/>
      <c r="E10" s="13"/>
      <c r="F10" s="14"/>
      <c r="G10" s="14"/>
      <c r="H10" s="14"/>
      <c r="I10" s="14"/>
      <c r="J10" s="14"/>
      <c r="K10" s="14">
        <v>95450</v>
      </c>
      <c r="L10" s="8"/>
      <c r="M10" s="14"/>
      <c r="N10" s="14"/>
      <c r="O10" s="14">
        <v>6720</v>
      </c>
      <c r="P10" s="14"/>
      <c r="Q10" s="14"/>
      <c r="R10" s="17"/>
      <c r="S10" s="17"/>
      <c r="T10" s="17"/>
      <c r="X10" s="56"/>
      <c r="Y10" s="58"/>
      <c r="Z10" s="23"/>
      <c r="AA10" s="58"/>
      <c r="AB10" s="23"/>
      <c r="AC10" s="23"/>
      <c r="AD10" s="23"/>
      <c r="AE10" s="23"/>
      <c r="AF10" s="106"/>
      <c r="AI10" s="104"/>
      <c r="AJ10" s="104"/>
      <c r="AK10" s="104"/>
      <c r="AL10" s="104"/>
      <c r="AM10" s="23"/>
      <c r="AN10" s="23"/>
      <c r="AO10" s="23"/>
      <c r="AP10" s="23"/>
    </row>
    <row r="11" spans="2:42" ht="15.75" x14ac:dyDescent="0.25">
      <c r="B11" s="74"/>
      <c r="K11" s="98"/>
      <c r="L11" s="99"/>
      <c r="X11" s="75"/>
      <c r="AG11" s="23"/>
      <c r="AH11" s="23"/>
    </row>
    <row r="13" spans="2:42" ht="21" x14ac:dyDescent="0.35">
      <c r="B13" s="87" t="s">
        <v>27</v>
      </c>
      <c r="C13" s="88"/>
      <c r="M13" s="192" t="s">
        <v>79</v>
      </c>
      <c r="N13" s="192"/>
      <c r="O13" s="192" t="s">
        <v>53</v>
      </c>
      <c r="P13" s="192"/>
    </row>
    <row r="14" spans="2:42" x14ac:dyDescent="0.25">
      <c r="B14" s="165">
        <v>2024</v>
      </c>
      <c r="C14" s="164"/>
      <c r="D14" s="168"/>
      <c r="E14" s="164"/>
      <c r="F14" s="168"/>
      <c r="G14" s="164"/>
      <c r="H14" s="168"/>
      <c r="I14" s="24"/>
      <c r="J14" s="24"/>
      <c r="K14" s="182" t="s">
        <v>77</v>
      </c>
      <c r="L14" s="183"/>
      <c r="M14" s="175" t="s">
        <v>78</v>
      </c>
      <c r="N14" s="176"/>
      <c r="O14" s="176"/>
      <c r="P14" s="177"/>
      <c r="Q14" s="178"/>
      <c r="R14" s="178"/>
      <c r="S14" s="184"/>
      <c r="T14" s="184"/>
      <c r="X14" s="224"/>
      <c r="Y14" s="223"/>
      <c r="Z14" s="223"/>
      <c r="AA14" s="223"/>
      <c r="AB14" s="223"/>
      <c r="AC14" s="223"/>
      <c r="AD14" s="223"/>
      <c r="AE14" s="25"/>
      <c r="AF14" s="25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</row>
    <row r="15" spans="2:42" x14ac:dyDescent="0.25">
      <c r="B15" s="166"/>
      <c r="C15" s="164" t="s">
        <v>0</v>
      </c>
      <c r="D15" s="168"/>
      <c r="E15" s="168" t="s">
        <v>1</v>
      </c>
      <c r="F15" s="168"/>
      <c r="G15" s="168" t="s">
        <v>2</v>
      </c>
      <c r="H15" s="168"/>
      <c r="I15" s="163" t="s">
        <v>30</v>
      </c>
      <c r="J15" s="164"/>
      <c r="K15" s="182" t="s">
        <v>76</v>
      </c>
      <c r="L15" s="183"/>
      <c r="M15" s="175" t="s">
        <v>4</v>
      </c>
      <c r="N15" s="176"/>
      <c r="O15" s="176"/>
      <c r="P15" s="177"/>
      <c r="Q15" s="178" t="s">
        <v>5</v>
      </c>
      <c r="R15" s="178"/>
      <c r="S15" s="184" t="s">
        <v>29</v>
      </c>
      <c r="T15" s="184"/>
      <c r="X15" s="224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</row>
    <row r="16" spans="2:42" x14ac:dyDescent="0.25">
      <c r="B16" s="167"/>
      <c r="C16" s="1" t="s">
        <v>6</v>
      </c>
      <c r="D16" s="2" t="s">
        <v>7</v>
      </c>
      <c r="E16" s="2" t="s">
        <v>6</v>
      </c>
      <c r="F16" s="2" t="s">
        <v>7</v>
      </c>
      <c r="G16" s="2" t="s">
        <v>6</v>
      </c>
      <c r="H16" s="2" t="s">
        <v>7</v>
      </c>
      <c r="I16" s="2" t="s">
        <v>31</v>
      </c>
      <c r="J16" s="2" t="s">
        <v>7</v>
      </c>
      <c r="K16" s="3" t="s">
        <v>8</v>
      </c>
      <c r="L16" s="3" t="s">
        <v>7</v>
      </c>
      <c r="M16" s="4" t="s">
        <v>9</v>
      </c>
      <c r="N16" s="4" t="s">
        <v>10</v>
      </c>
      <c r="O16" s="4" t="s">
        <v>11</v>
      </c>
      <c r="P16" s="4" t="s">
        <v>7</v>
      </c>
      <c r="Q16" s="5" t="s">
        <v>12</v>
      </c>
      <c r="R16" s="5" t="s">
        <v>13</v>
      </c>
      <c r="S16" s="20" t="s">
        <v>12</v>
      </c>
      <c r="T16" s="20" t="s">
        <v>13</v>
      </c>
      <c r="X16" s="224"/>
      <c r="Y16" s="26"/>
      <c r="Z16" s="26"/>
      <c r="AA16" s="26"/>
      <c r="AB16" s="26"/>
      <c r="AC16" s="26"/>
      <c r="AD16" s="26"/>
      <c r="AE16" s="26"/>
      <c r="AF16" s="26"/>
      <c r="AG16" s="67"/>
      <c r="AH16" s="67"/>
      <c r="AI16" s="26"/>
      <c r="AJ16" s="26"/>
      <c r="AK16" s="26"/>
      <c r="AL16" s="26"/>
      <c r="AM16" s="26"/>
      <c r="AN16" s="26"/>
      <c r="AO16" s="26"/>
      <c r="AP16" s="26"/>
    </row>
    <row r="17" spans="2:42" x14ac:dyDescent="0.25">
      <c r="B17" s="6" t="s">
        <v>14</v>
      </c>
      <c r="C17" s="7"/>
      <c r="D17" s="8"/>
      <c r="E17" s="9"/>
      <c r="F17" s="10"/>
      <c r="G17" s="8"/>
      <c r="H17" s="8"/>
      <c r="I17" s="8"/>
      <c r="J17" s="8"/>
      <c r="K17" s="30">
        <v>16347.66</v>
      </c>
      <c r="L17" s="169">
        <v>122265.72</v>
      </c>
      <c r="M17" s="172">
        <v>2630</v>
      </c>
      <c r="N17" s="172">
        <v>0</v>
      </c>
      <c r="O17" s="172">
        <f>M17+N17</f>
        <v>2630</v>
      </c>
      <c r="P17" s="172">
        <v>23573.26</v>
      </c>
      <c r="Q17" s="211"/>
      <c r="R17" s="225"/>
      <c r="S17" s="185"/>
      <c r="T17" s="228"/>
      <c r="X17" s="55"/>
      <c r="Y17" s="101"/>
      <c r="Z17" s="102"/>
      <c r="AA17" s="103"/>
      <c r="AB17" s="102"/>
      <c r="AC17" s="102"/>
      <c r="AD17" s="102"/>
      <c r="AE17" s="102"/>
      <c r="AF17" s="102"/>
      <c r="AG17" s="102"/>
      <c r="AH17" s="234"/>
      <c r="AI17" s="104"/>
      <c r="AJ17" s="104"/>
      <c r="AK17" s="104"/>
      <c r="AL17" s="31"/>
      <c r="AM17" s="233"/>
      <c r="AN17" s="234"/>
      <c r="AO17" s="231"/>
      <c r="AP17" s="232"/>
    </row>
    <row r="18" spans="2:42" x14ac:dyDescent="0.25">
      <c r="B18" s="6" t="s">
        <v>15</v>
      </c>
      <c r="C18" s="7"/>
      <c r="D18" s="8"/>
      <c r="E18" s="11"/>
      <c r="F18" s="10"/>
      <c r="G18" s="8"/>
      <c r="H18" s="8"/>
      <c r="I18" s="8"/>
      <c r="J18" s="8"/>
      <c r="K18" s="30">
        <v>9774.11</v>
      </c>
      <c r="L18" s="170"/>
      <c r="M18" s="173"/>
      <c r="N18" s="173"/>
      <c r="O18" s="173"/>
      <c r="P18" s="173"/>
      <c r="Q18" s="212"/>
      <c r="R18" s="226"/>
      <c r="S18" s="186"/>
      <c r="T18" s="229"/>
      <c r="X18" s="55"/>
      <c r="Y18" s="101"/>
      <c r="Z18" s="102"/>
      <c r="AA18" s="105"/>
      <c r="AB18" s="102"/>
      <c r="AC18" s="102"/>
      <c r="AD18" s="102"/>
      <c r="AE18" s="102"/>
      <c r="AF18" s="102"/>
      <c r="AG18" s="102"/>
      <c r="AH18" s="234"/>
      <c r="AI18" s="104"/>
      <c r="AJ18" s="104"/>
      <c r="AK18" s="104"/>
      <c r="AL18" s="31"/>
      <c r="AM18" s="233"/>
      <c r="AN18" s="234"/>
      <c r="AO18" s="231"/>
      <c r="AP18" s="232"/>
    </row>
    <row r="19" spans="2:42" x14ac:dyDescent="0.25">
      <c r="B19" s="6" t="s">
        <v>16</v>
      </c>
      <c r="C19" s="7"/>
      <c r="D19" s="8"/>
      <c r="E19" s="11"/>
      <c r="F19" s="10"/>
      <c r="G19" s="8"/>
      <c r="H19" s="8"/>
      <c r="I19" s="8"/>
      <c r="J19" s="8"/>
      <c r="K19" s="30">
        <v>8901.23</v>
      </c>
      <c r="L19" s="170"/>
      <c r="M19" s="173"/>
      <c r="N19" s="173"/>
      <c r="O19" s="173"/>
      <c r="P19" s="173"/>
      <c r="Q19" s="212"/>
      <c r="R19" s="226"/>
      <c r="S19" s="186"/>
      <c r="T19" s="229"/>
      <c r="X19" s="55"/>
      <c r="Y19" s="101"/>
      <c r="Z19" s="102"/>
      <c r="AA19" s="105"/>
      <c r="AB19" s="102"/>
      <c r="AC19" s="102"/>
      <c r="AD19" s="102"/>
      <c r="AE19" s="102"/>
      <c r="AF19" s="102"/>
      <c r="AG19" s="102"/>
      <c r="AH19" s="234"/>
      <c r="AI19" s="104"/>
      <c r="AJ19" s="104"/>
      <c r="AK19" s="104"/>
      <c r="AL19" s="31"/>
      <c r="AM19" s="233"/>
      <c r="AN19" s="234"/>
      <c r="AO19" s="231"/>
      <c r="AP19" s="232"/>
    </row>
    <row r="20" spans="2:42" x14ac:dyDescent="0.25">
      <c r="B20" s="6" t="s">
        <v>17</v>
      </c>
      <c r="C20" s="7"/>
      <c r="D20" s="8"/>
      <c r="E20" s="11"/>
      <c r="F20" s="10"/>
      <c r="G20" s="8"/>
      <c r="H20" s="8"/>
      <c r="I20" s="8"/>
      <c r="J20" s="8"/>
      <c r="K20" s="30">
        <v>5689.89</v>
      </c>
      <c r="L20" s="170"/>
      <c r="M20" s="173"/>
      <c r="N20" s="173"/>
      <c r="O20" s="173"/>
      <c r="P20" s="173"/>
      <c r="Q20" s="212"/>
      <c r="R20" s="226"/>
      <c r="S20" s="186"/>
      <c r="T20" s="229"/>
      <c r="X20" s="55"/>
      <c r="Y20" s="101"/>
      <c r="Z20" s="102"/>
      <c r="AA20" s="105"/>
      <c r="AB20" s="102"/>
      <c r="AC20" s="102"/>
      <c r="AD20" s="102"/>
      <c r="AE20" s="102"/>
      <c r="AF20" s="102"/>
      <c r="AG20" s="102"/>
      <c r="AH20" s="234"/>
      <c r="AI20" s="104"/>
      <c r="AJ20" s="104"/>
      <c r="AK20" s="104"/>
      <c r="AL20" s="31"/>
      <c r="AM20" s="233"/>
      <c r="AN20" s="234"/>
      <c r="AO20" s="231"/>
      <c r="AP20" s="232"/>
    </row>
    <row r="21" spans="2:42" x14ac:dyDescent="0.25">
      <c r="B21" s="6" t="s">
        <v>18</v>
      </c>
      <c r="C21" s="7"/>
      <c r="D21" s="8"/>
      <c r="E21" s="11"/>
      <c r="F21" s="10"/>
      <c r="G21" s="8"/>
      <c r="H21" s="8"/>
      <c r="I21" s="8"/>
      <c r="J21" s="8"/>
      <c r="K21" s="30">
        <v>2025.95</v>
      </c>
      <c r="L21" s="170"/>
      <c r="M21" s="174"/>
      <c r="N21" s="173"/>
      <c r="O21" s="174"/>
      <c r="P21" s="174"/>
      <c r="Q21" s="212"/>
      <c r="R21" s="226"/>
      <c r="S21" s="186"/>
      <c r="T21" s="229"/>
      <c r="X21" s="55"/>
      <c r="Y21" s="101"/>
      <c r="Z21" s="102"/>
      <c r="AA21" s="105"/>
      <c r="AB21" s="102"/>
      <c r="AC21" s="102"/>
      <c r="AD21" s="102"/>
      <c r="AE21" s="102"/>
      <c r="AF21" s="102"/>
      <c r="AG21" s="102"/>
      <c r="AH21" s="234"/>
      <c r="AI21" s="104"/>
      <c r="AJ21" s="104"/>
      <c r="AK21" s="104"/>
      <c r="AL21" s="31"/>
      <c r="AM21" s="233"/>
      <c r="AN21" s="234"/>
      <c r="AO21" s="231"/>
      <c r="AP21" s="232"/>
    </row>
    <row r="22" spans="2:42" x14ac:dyDescent="0.25">
      <c r="B22" s="6" t="s">
        <v>19</v>
      </c>
      <c r="C22" s="7"/>
      <c r="D22" s="8"/>
      <c r="E22" s="11"/>
      <c r="F22" s="10"/>
      <c r="G22" s="8"/>
      <c r="H22" s="8"/>
      <c r="I22" s="8"/>
      <c r="J22" s="8"/>
      <c r="K22" s="30">
        <v>1260.83</v>
      </c>
      <c r="L22" s="170"/>
      <c r="M22" s="137">
        <v>651</v>
      </c>
      <c r="N22" s="173"/>
      <c r="O22" s="137">
        <f>M22+N17</f>
        <v>651</v>
      </c>
      <c r="P22" s="172">
        <v>35022.74</v>
      </c>
      <c r="Q22" s="212"/>
      <c r="R22" s="226"/>
      <c r="S22" s="186"/>
      <c r="T22" s="229"/>
      <c r="X22" s="55"/>
      <c r="Y22" s="101"/>
      <c r="Z22" s="102"/>
      <c r="AA22" s="105"/>
      <c r="AB22" s="102"/>
      <c r="AC22" s="102"/>
      <c r="AD22" s="102"/>
      <c r="AE22" s="102"/>
      <c r="AF22" s="102"/>
      <c r="AG22" s="102"/>
      <c r="AH22" s="234"/>
      <c r="AI22" s="104"/>
      <c r="AJ22" s="104"/>
      <c r="AK22" s="104"/>
      <c r="AL22" s="31"/>
      <c r="AM22" s="233"/>
      <c r="AN22" s="234"/>
      <c r="AO22" s="231"/>
      <c r="AP22" s="232"/>
    </row>
    <row r="23" spans="2:42" x14ac:dyDescent="0.25">
      <c r="B23" s="6" t="s">
        <v>20</v>
      </c>
      <c r="C23" s="7"/>
      <c r="D23" s="8"/>
      <c r="E23" s="11"/>
      <c r="F23" s="10"/>
      <c r="G23" s="8"/>
      <c r="H23" s="8"/>
      <c r="I23" s="8"/>
      <c r="J23" s="8"/>
      <c r="K23" s="30">
        <v>840.55</v>
      </c>
      <c r="L23" s="170"/>
      <c r="M23" s="172">
        <v>3235</v>
      </c>
      <c r="N23" s="173"/>
      <c r="O23" s="172">
        <f>M23+N17</f>
        <v>3235</v>
      </c>
      <c r="P23" s="173"/>
      <c r="Q23" s="212"/>
      <c r="R23" s="226"/>
      <c r="S23" s="186"/>
      <c r="T23" s="229"/>
      <c r="X23" s="55"/>
      <c r="Y23" s="101"/>
      <c r="Z23" s="102"/>
      <c r="AA23" s="105"/>
      <c r="AB23" s="102"/>
      <c r="AC23" s="102"/>
      <c r="AD23" s="102"/>
      <c r="AE23" s="102"/>
      <c r="AF23" s="102"/>
      <c r="AG23" s="102"/>
      <c r="AH23" s="234"/>
      <c r="AI23" s="104"/>
      <c r="AJ23" s="104"/>
      <c r="AK23" s="104"/>
      <c r="AL23" s="31"/>
      <c r="AM23" s="233"/>
      <c r="AN23" s="234"/>
      <c r="AO23" s="231"/>
      <c r="AP23" s="232"/>
    </row>
    <row r="24" spans="2:42" x14ac:dyDescent="0.25">
      <c r="B24" s="6" t="s">
        <v>21</v>
      </c>
      <c r="C24" s="7"/>
      <c r="D24" s="8"/>
      <c r="E24" s="11"/>
      <c r="F24" s="10"/>
      <c r="G24" s="8"/>
      <c r="H24" s="8"/>
      <c r="I24" s="8"/>
      <c r="J24" s="8"/>
      <c r="K24" s="30">
        <v>560.37</v>
      </c>
      <c r="L24" s="171"/>
      <c r="M24" s="173"/>
      <c r="N24" s="173"/>
      <c r="O24" s="173"/>
      <c r="P24" s="173"/>
      <c r="Q24" s="212"/>
      <c r="R24" s="226"/>
      <c r="S24" s="186"/>
      <c r="T24" s="229"/>
      <c r="X24" s="55"/>
      <c r="Y24" s="101"/>
      <c r="Z24" s="102"/>
      <c r="AA24" s="105"/>
      <c r="AB24" s="102"/>
      <c r="AC24" s="102"/>
      <c r="AD24" s="102"/>
      <c r="AE24" s="102"/>
      <c r="AF24" s="102"/>
      <c r="AG24" s="102"/>
      <c r="AH24" s="234"/>
      <c r="AI24" s="104"/>
      <c r="AJ24" s="104"/>
      <c r="AK24" s="104"/>
      <c r="AL24" s="31"/>
      <c r="AM24" s="233"/>
      <c r="AN24" s="234"/>
      <c r="AO24" s="231"/>
      <c r="AP24" s="232"/>
    </row>
    <row r="25" spans="2:42" x14ac:dyDescent="0.25">
      <c r="B25" s="6" t="s">
        <v>21</v>
      </c>
      <c r="C25" s="7"/>
      <c r="D25" s="8"/>
      <c r="E25" s="11"/>
      <c r="F25" s="10"/>
      <c r="G25" s="8"/>
      <c r="H25" s="8"/>
      <c r="I25" s="8"/>
      <c r="J25" s="8"/>
      <c r="K25" s="30">
        <v>312.39</v>
      </c>
      <c r="L25" s="169">
        <v>110362.25</v>
      </c>
      <c r="M25" s="173"/>
      <c r="N25" s="173"/>
      <c r="O25" s="173"/>
      <c r="P25" s="173"/>
      <c r="Q25" s="212"/>
      <c r="R25" s="226"/>
      <c r="S25" s="186"/>
      <c r="T25" s="229"/>
      <c r="X25" s="55"/>
      <c r="Y25" s="101"/>
      <c r="Z25" s="102"/>
      <c r="AA25" s="105"/>
      <c r="AB25" s="102"/>
      <c r="AC25" s="102"/>
      <c r="AD25" s="102"/>
      <c r="AE25" s="102"/>
      <c r="AF25" s="102"/>
      <c r="AG25" s="102"/>
      <c r="AH25" s="120"/>
      <c r="AI25" s="104"/>
      <c r="AJ25" s="104"/>
      <c r="AK25" s="104"/>
      <c r="AL25" s="31"/>
      <c r="AM25" s="233"/>
      <c r="AN25" s="234"/>
      <c r="AO25" s="231"/>
      <c r="AP25" s="232"/>
    </row>
    <row r="26" spans="2:42" x14ac:dyDescent="0.25">
      <c r="B26" s="6" t="s">
        <v>22</v>
      </c>
      <c r="C26" s="7"/>
      <c r="D26" s="8"/>
      <c r="E26" s="11"/>
      <c r="F26" s="10"/>
      <c r="G26" s="8"/>
      <c r="H26" s="8"/>
      <c r="I26" s="8"/>
      <c r="J26" s="8"/>
      <c r="K26" s="30">
        <v>2423.69</v>
      </c>
      <c r="L26" s="170"/>
      <c r="M26" s="173"/>
      <c r="N26" s="173"/>
      <c r="O26" s="173"/>
      <c r="P26" s="173"/>
      <c r="Q26" s="212"/>
      <c r="R26" s="226"/>
      <c r="S26" s="186"/>
      <c r="T26" s="229"/>
      <c r="X26" s="55"/>
      <c r="Y26" s="101"/>
      <c r="Z26" s="102"/>
      <c r="AA26" s="105"/>
      <c r="AB26" s="102"/>
      <c r="AC26" s="102"/>
      <c r="AD26" s="102"/>
      <c r="AE26" s="102"/>
      <c r="AF26" s="102"/>
      <c r="AG26" s="102"/>
      <c r="AH26" s="102"/>
      <c r="AI26" s="104"/>
      <c r="AJ26" s="104"/>
      <c r="AK26" s="104"/>
      <c r="AL26" s="31"/>
      <c r="AM26" s="233"/>
      <c r="AN26" s="234"/>
      <c r="AO26" s="231"/>
      <c r="AP26" s="232"/>
    </row>
    <row r="27" spans="2:42" x14ac:dyDescent="0.25">
      <c r="B27" s="6" t="s">
        <v>23</v>
      </c>
      <c r="C27" s="7"/>
      <c r="D27" s="8"/>
      <c r="E27" s="11"/>
      <c r="F27" s="10"/>
      <c r="G27" s="8"/>
      <c r="H27" s="8"/>
      <c r="I27" s="8"/>
      <c r="J27" s="8"/>
      <c r="K27" s="30">
        <v>6527.81</v>
      </c>
      <c r="L27" s="170"/>
      <c r="M27" s="173"/>
      <c r="N27" s="173"/>
      <c r="O27" s="173"/>
      <c r="P27" s="173"/>
      <c r="Q27" s="212"/>
      <c r="R27" s="226"/>
      <c r="S27" s="186"/>
      <c r="T27" s="229"/>
      <c r="X27" s="55"/>
      <c r="Y27" s="101"/>
      <c r="Z27" s="102"/>
      <c r="AA27" s="105"/>
      <c r="AB27" s="102"/>
      <c r="AC27" s="102"/>
      <c r="AD27" s="102"/>
      <c r="AE27" s="102"/>
      <c r="AF27" s="102"/>
      <c r="AG27" s="102"/>
      <c r="AH27" s="102"/>
      <c r="AI27" s="104"/>
      <c r="AJ27" s="104"/>
      <c r="AK27" s="104"/>
      <c r="AL27" s="31"/>
      <c r="AM27" s="233"/>
      <c r="AN27" s="234"/>
      <c r="AO27" s="231"/>
      <c r="AP27" s="232"/>
    </row>
    <row r="28" spans="2:42" x14ac:dyDescent="0.25">
      <c r="B28" s="6" t="s">
        <v>24</v>
      </c>
      <c r="C28" s="7"/>
      <c r="D28" s="8"/>
      <c r="E28" s="11"/>
      <c r="F28" s="10"/>
      <c r="G28" s="8"/>
      <c r="H28" s="8"/>
      <c r="I28" s="8"/>
      <c r="J28" s="8"/>
      <c r="K28" s="30">
        <v>14736.05</v>
      </c>
      <c r="L28" s="170"/>
      <c r="M28" s="173"/>
      <c r="N28" s="173"/>
      <c r="O28" s="173"/>
      <c r="P28" s="173"/>
      <c r="Q28" s="212"/>
      <c r="R28" s="226"/>
      <c r="S28" s="186"/>
      <c r="T28" s="229"/>
      <c r="X28" s="55"/>
      <c r="Y28" s="101"/>
      <c r="Z28" s="102"/>
      <c r="AA28" s="105"/>
      <c r="AB28" s="102"/>
      <c r="AC28" s="102"/>
      <c r="AD28" s="102"/>
      <c r="AE28" s="102"/>
      <c r="AF28" s="102"/>
      <c r="AG28" s="102"/>
      <c r="AH28" s="102"/>
      <c r="AI28" s="104"/>
      <c r="AJ28" s="104"/>
      <c r="AK28" s="104"/>
      <c r="AL28" s="31"/>
      <c r="AM28" s="233"/>
      <c r="AN28" s="234"/>
      <c r="AO28" s="231"/>
      <c r="AP28" s="232"/>
    </row>
    <row r="29" spans="2:42" x14ac:dyDescent="0.25">
      <c r="B29" s="6" t="s">
        <v>25</v>
      </c>
      <c r="C29" s="7"/>
      <c r="D29" s="8"/>
      <c r="E29" s="11"/>
      <c r="F29" s="10"/>
      <c r="G29" s="8"/>
      <c r="H29" s="8"/>
      <c r="I29" s="8"/>
      <c r="J29" s="8"/>
      <c r="K29" s="30">
        <v>17752.189999999999</v>
      </c>
      <c r="L29" s="171"/>
      <c r="M29" s="174"/>
      <c r="N29" s="174"/>
      <c r="O29" s="174"/>
      <c r="P29" s="174"/>
      <c r="Q29" s="213"/>
      <c r="R29" s="227"/>
      <c r="S29" s="187"/>
      <c r="T29" s="230"/>
      <c r="X29" s="55"/>
      <c r="Y29" s="101"/>
      <c r="Z29" s="102"/>
      <c r="AA29" s="105"/>
      <c r="AB29" s="102"/>
      <c r="AC29" s="102"/>
      <c r="AD29" s="102"/>
      <c r="AE29" s="102"/>
      <c r="AF29" s="102"/>
      <c r="AG29" s="102"/>
      <c r="AH29" s="102"/>
      <c r="AI29" s="104"/>
      <c r="AJ29" s="104"/>
      <c r="AK29" s="104"/>
      <c r="AL29" s="31"/>
      <c r="AM29" s="233"/>
      <c r="AN29" s="234"/>
      <c r="AO29" s="231"/>
      <c r="AP29" s="232"/>
    </row>
    <row r="30" spans="2:42" x14ac:dyDescent="0.25">
      <c r="B30" s="73" t="s">
        <v>26</v>
      </c>
      <c r="C30" s="13"/>
      <c r="D30" s="14"/>
      <c r="E30" s="13"/>
      <c r="F30" s="14"/>
      <c r="G30" s="14"/>
      <c r="H30" s="14"/>
      <c r="I30" s="14"/>
      <c r="J30" s="14"/>
      <c r="K30" s="136">
        <f>SUM(K17:K29)</f>
        <v>87152.72</v>
      </c>
      <c r="L30" s="136">
        <f>SUM(L17:L29)</f>
        <v>232627.97</v>
      </c>
      <c r="M30" s="17">
        <f>SUM(M17:M29)</f>
        <v>6516</v>
      </c>
      <c r="N30" s="14">
        <f t="shared" ref="N30:P30" si="0">SUM(N17:N29)</f>
        <v>0</v>
      </c>
      <c r="O30" s="17">
        <f t="shared" si="0"/>
        <v>6516</v>
      </c>
      <c r="P30" s="14">
        <f t="shared" si="0"/>
        <v>58596</v>
      </c>
      <c r="Q30" s="14"/>
      <c r="R30" s="14"/>
      <c r="S30" s="14"/>
      <c r="T30" s="14"/>
      <c r="X30" s="56"/>
      <c r="Y30" s="58"/>
      <c r="Z30" s="23"/>
      <c r="AA30" s="58"/>
      <c r="AB30" s="23"/>
      <c r="AC30" s="23"/>
      <c r="AD30" s="23"/>
      <c r="AE30" s="23"/>
      <c r="AF30" s="106"/>
      <c r="AG30" s="104"/>
      <c r="AH30" s="104"/>
      <c r="AI30" s="104"/>
      <c r="AJ30" s="104"/>
      <c r="AK30" s="104"/>
      <c r="AL30" s="104"/>
      <c r="AM30" s="23"/>
      <c r="AN30" s="23"/>
      <c r="AO30" s="23"/>
      <c r="AP30" s="23"/>
    </row>
    <row r="31" spans="2:42" x14ac:dyDescent="0.25">
      <c r="B31" s="76" t="s">
        <v>33</v>
      </c>
      <c r="K31" s="100"/>
      <c r="L31" s="135">
        <f>L30/K30</f>
        <v>2.6691991942420157</v>
      </c>
      <c r="P31" s="135">
        <f>P30/O30</f>
        <v>8.9926335174953955</v>
      </c>
      <c r="X31" s="75"/>
      <c r="AG31" s="107"/>
      <c r="AH31" s="107"/>
    </row>
    <row r="32" spans="2:42" x14ac:dyDescent="0.25">
      <c r="B32" s="75"/>
      <c r="L32" s="34"/>
      <c r="P32" s="34"/>
      <c r="R32" s="34"/>
      <c r="T32" s="34"/>
      <c r="X32" s="75"/>
      <c r="AH32" s="34"/>
      <c r="AL32" s="34"/>
      <c r="AN32" s="34"/>
      <c r="AP32" s="34"/>
    </row>
    <row r="33" spans="1:42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141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</row>
    <row r="34" spans="1:42" x14ac:dyDescent="0.2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141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</row>
    <row r="35" spans="1:42" x14ac:dyDescent="0.25">
      <c r="A35" s="68"/>
      <c r="B35" s="68"/>
      <c r="C35" s="68"/>
      <c r="D35" s="68"/>
      <c r="E35" s="68"/>
      <c r="F35" s="68"/>
      <c r="G35" s="68"/>
      <c r="H35" s="68"/>
      <c r="I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</row>
    <row r="36" spans="1:42" x14ac:dyDescent="0.25">
      <c r="A36" s="68"/>
      <c r="B36" s="68"/>
      <c r="C36" s="68"/>
      <c r="D36" s="68"/>
      <c r="E36" s="68"/>
      <c r="F36" s="68"/>
      <c r="G36" s="68"/>
      <c r="H36" s="68"/>
      <c r="I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</row>
    <row r="37" spans="1:42" x14ac:dyDescent="0.2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</row>
    <row r="38" spans="1:42" x14ac:dyDescent="0.2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</row>
    <row r="39" spans="1:42" x14ac:dyDescent="0.25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</row>
    <row r="40" spans="1:42" x14ac:dyDescent="0.25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</row>
    <row r="41" spans="1:42" x14ac:dyDescent="0.25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</row>
    <row r="42" spans="1:42" x14ac:dyDescent="0.25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</row>
    <row r="43" spans="1:42" x14ac:dyDescent="0.25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</row>
    <row r="44" spans="1:42" x14ac:dyDescent="0.25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</row>
    <row r="45" spans="1:42" x14ac:dyDescent="0.25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</row>
    <row r="46" spans="1:42" x14ac:dyDescent="0.25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</row>
    <row r="47" spans="1:42" x14ac:dyDescent="0.25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</row>
    <row r="48" spans="1:42" x14ac:dyDescent="0.25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</row>
    <row r="49" spans="1:45" x14ac:dyDescent="0.25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</row>
    <row r="50" spans="1:45" x14ac:dyDescent="0.25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</row>
    <row r="51" spans="1:45" x14ac:dyDescent="0.25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</row>
    <row r="52" spans="1:45" x14ac:dyDescent="0.25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</row>
    <row r="53" spans="1:45" x14ac:dyDescent="0.25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</row>
    <row r="54" spans="1:45" x14ac:dyDescent="0.25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</row>
    <row r="55" spans="1:45" x14ac:dyDescent="0.25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</row>
    <row r="56" spans="1:45" x14ac:dyDescent="0.25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</row>
    <row r="57" spans="1:45" x14ac:dyDescent="0.25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</row>
    <row r="58" spans="1:45" x14ac:dyDescent="0.25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</row>
    <row r="59" spans="1:45" x14ac:dyDescent="0.25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</row>
    <row r="60" spans="1:45" x14ac:dyDescent="0.25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</row>
    <row r="61" spans="1:45" x14ac:dyDescent="0.25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</row>
    <row r="62" spans="1:45" x14ac:dyDescent="0.25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</row>
    <row r="63" spans="1:45" x14ac:dyDescent="0.25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</row>
    <row r="64" spans="1:45" x14ac:dyDescent="0.25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</row>
    <row r="65" spans="1:45" x14ac:dyDescent="0.25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</row>
    <row r="66" spans="1:45" x14ac:dyDescent="0.25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</row>
    <row r="67" spans="1:45" x14ac:dyDescent="0.25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</row>
    <row r="68" spans="1:45" x14ac:dyDescent="0.25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</row>
    <row r="69" spans="1:45" x14ac:dyDescent="0.25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</row>
    <row r="70" spans="1:45" x14ac:dyDescent="0.25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</row>
    <row r="71" spans="1:45" x14ac:dyDescent="0.25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</row>
    <row r="72" spans="1:45" x14ac:dyDescent="0.25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</row>
    <row r="73" spans="1:45" x14ac:dyDescent="0.25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</row>
    <row r="74" spans="1:45" x14ac:dyDescent="0.25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</row>
    <row r="75" spans="1:45" x14ac:dyDescent="0.25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</row>
    <row r="76" spans="1:45" x14ac:dyDescent="0.25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</row>
    <row r="77" spans="1:45" x14ac:dyDescent="0.25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</row>
    <row r="78" spans="1:45" x14ac:dyDescent="0.25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</row>
    <row r="79" spans="1:45" x14ac:dyDescent="0.25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</row>
    <row r="80" spans="1:45" x14ac:dyDescent="0.25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</row>
    <row r="81" spans="1:42" x14ac:dyDescent="0.25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</row>
    <row r="82" spans="1:42" x14ac:dyDescent="0.25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</row>
    <row r="83" spans="1:42" x14ac:dyDescent="0.25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</row>
    <row r="84" spans="1:42" x14ac:dyDescent="0.25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</row>
    <row r="85" spans="1:42" x14ac:dyDescent="0.25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</row>
    <row r="86" spans="1:42" x14ac:dyDescent="0.25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68"/>
    </row>
    <row r="87" spans="1:42" x14ac:dyDescent="0.25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</row>
    <row r="88" spans="1:42" x14ac:dyDescent="0.25">
      <c r="A88" s="68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</row>
    <row r="89" spans="1:42" x14ac:dyDescent="0.25">
      <c r="A89" s="68"/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68"/>
    </row>
    <row r="90" spans="1:42" x14ac:dyDescent="0.25">
      <c r="A90" s="68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68"/>
      <c r="AP90" s="68"/>
    </row>
    <row r="91" spans="1:42" x14ac:dyDescent="0.25">
      <c r="A91" s="68"/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</row>
    <row r="92" spans="1:42" x14ac:dyDescent="0.25">
      <c r="A92" s="68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68"/>
      <c r="AP92" s="68"/>
    </row>
    <row r="93" spans="1:42" x14ac:dyDescent="0.25">
      <c r="A93" s="68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</row>
  </sheetData>
  <mergeCells count="117">
    <mergeCell ref="Q17:Q29"/>
    <mergeCell ref="R17:R29"/>
    <mergeCell ref="S17:S29"/>
    <mergeCell ref="T17:T29"/>
    <mergeCell ref="AO17:AO29"/>
    <mergeCell ref="AP17:AP29"/>
    <mergeCell ref="AG14:AH14"/>
    <mergeCell ref="AI14:AL14"/>
    <mergeCell ref="AM14:AN14"/>
    <mergeCell ref="AO14:AP14"/>
    <mergeCell ref="Y15:Z15"/>
    <mergeCell ref="AA15:AB15"/>
    <mergeCell ref="AC15:AD15"/>
    <mergeCell ref="AE15:AF15"/>
    <mergeCell ref="AG15:AH15"/>
    <mergeCell ref="AI15:AL15"/>
    <mergeCell ref="AM15:AN15"/>
    <mergeCell ref="AO15:AP15"/>
    <mergeCell ref="AM17:AM29"/>
    <mergeCell ref="AN17:AN29"/>
    <mergeCell ref="AH17:AH24"/>
    <mergeCell ref="AC14:AD14"/>
    <mergeCell ref="AA14:AB14"/>
    <mergeCell ref="X14:X16"/>
    <mergeCell ref="S2:T2"/>
    <mergeCell ref="C3:D3"/>
    <mergeCell ref="E3:F3"/>
    <mergeCell ref="G3:H3"/>
    <mergeCell ref="I3:J3"/>
    <mergeCell ref="K3:L3"/>
    <mergeCell ref="M3:P3"/>
    <mergeCell ref="Q3:R3"/>
    <mergeCell ref="S3:T3"/>
    <mergeCell ref="L25:L29"/>
    <mergeCell ref="N17:N29"/>
    <mergeCell ref="M17:M21"/>
    <mergeCell ref="O17:O21"/>
    <mergeCell ref="P17:P21"/>
    <mergeCell ref="M13:N13"/>
    <mergeCell ref="O13:P13"/>
    <mergeCell ref="P22:P29"/>
    <mergeCell ref="M23:M29"/>
    <mergeCell ref="O23:O29"/>
    <mergeCell ref="L17:L24"/>
    <mergeCell ref="X2:X4"/>
    <mergeCell ref="Y2:Z2"/>
    <mergeCell ref="AA2:AB2"/>
    <mergeCell ref="AO7:AP7"/>
    <mergeCell ref="B2:B4"/>
    <mergeCell ref="C2:D2"/>
    <mergeCell ref="E2:F2"/>
    <mergeCell ref="G2:H2"/>
    <mergeCell ref="K2:L2"/>
    <mergeCell ref="M7:P7"/>
    <mergeCell ref="M2:P2"/>
    <mergeCell ref="B7:B9"/>
    <mergeCell ref="C7:D7"/>
    <mergeCell ref="E7:F7"/>
    <mergeCell ref="G7:H7"/>
    <mergeCell ref="K7:L7"/>
    <mergeCell ref="C8:D8"/>
    <mergeCell ref="E8:F8"/>
    <mergeCell ref="G8:H8"/>
    <mergeCell ref="I7:J7"/>
    <mergeCell ref="I8:J8"/>
    <mergeCell ref="K8:L8"/>
    <mergeCell ref="M8:P8"/>
    <mergeCell ref="Q2:R2"/>
    <mergeCell ref="Y14:Z14"/>
    <mergeCell ref="AC2:AD2"/>
    <mergeCell ref="AG2:AH2"/>
    <mergeCell ref="AI2:AL2"/>
    <mergeCell ref="AM2:AN2"/>
    <mergeCell ref="AO2:AP2"/>
    <mergeCell ref="AI3:AL3"/>
    <mergeCell ref="AM3:AN3"/>
    <mergeCell ref="AO3:AP3"/>
    <mergeCell ref="Y7:Z7"/>
    <mergeCell ref="AA7:AB7"/>
    <mergeCell ref="AC7:AD7"/>
    <mergeCell ref="AG7:AH7"/>
    <mergeCell ref="AI7:AL7"/>
    <mergeCell ref="AM7:AN7"/>
    <mergeCell ref="Y3:Z3"/>
    <mergeCell ref="AA3:AB3"/>
    <mergeCell ref="AC3:AD3"/>
    <mergeCell ref="AE3:AF3"/>
    <mergeCell ref="AG3:AH3"/>
    <mergeCell ref="AC8:AD8"/>
    <mergeCell ref="AE8:AF8"/>
    <mergeCell ref="AG8:AH8"/>
    <mergeCell ref="AI8:AL8"/>
    <mergeCell ref="Q14:R14"/>
    <mergeCell ref="S14:T14"/>
    <mergeCell ref="B14:B16"/>
    <mergeCell ref="E14:F14"/>
    <mergeCell ref="C15:D15"/>
    <mergeCell ref="E15:F15"/>
    <mergeCell ref="G15:H15"/>
    <mergeCell ref="I15:J15"/>
    <mergeCell ref="K15:L15"/>
    <mergeCell ref="M15:P15"/>
    <mergeCell ref="G14:H14"/>
    <mergeCell ref="K14:L14"/>
    <mergeCell ref="C14:D14"/>
    <mergeCell ref="M14:P14"/>
    <mergeCell ref="Q15:R15"/>
    <mergeCell ref="S15:T15"/>
    <mergeCell ref="AM8:AN8"/>
    <mergeCell ref="AO8:AP8"/>
    <mergeCell ref="Q7:R7"/>
    <mergeCell ref="Y8:Z8"/>
    <mergeCell ref="AA8:AB8"/>
    <mergeCell ref="Q8:R8"/>
    <mergeCell ref="S8:T8"/>
    <mergeCell ref="S7:T7"/>
    <mergeCell ref="X7:X9"/>
  </mergeCells>
  <phoneticPr fontId="9" type="noConversion"/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A6778-B28A-4A1F-A5DA-403D689381EC}">
  <sheetPr>
    <pageSetUpPr fitToPage="1"/>
  </sheetPr>
  <dimension ref="B1:V34"/>
  <sheetViews>
    <sheetView topLeftCell="B8" zoomScaleNormal="100" workbookViewId="0">
      <selection activeCell="K13" sqref="K13:L13"/>
    </sheetView>
  </sheetViews>
  <sheetFormatPr defaultRowHeight="15" x14ac:dyDescent="0.25"/>
  <cols>
    <col min="2" max="2" width="11" customWidth="1"/>
    <col min="3" max="10" width="10.7109375" customWidth="1"/>
    <col min="11" max="11" width="14.42578125" customWidth="1"/>
    <col min="12" max="12" width="13.42578125" customWidth="1"/>
    <col min="13" max="14" width="14.7109375" customWidth="1"/>
    <col min="15" max="15" width="12.42578125" customWidth="1"/>
    <col min="16" max="16" width="12" customWidth="1"/>
    <col min="17" max="17" width="11.42578125" bestFit="1" customWidth="1"/>
    <col min="18" max="18" width="12.28515625" customWidth="1"/>
    <col min="19" max="22" width="11.7109375" customWidth="1"/>
    <col min="23" max="24" width="14.7109375" customWidth="1"/>
  </cols>
  <sheetData>
    <row r="1" spans="2:22" ht="21" x14ac:dyDescent="0.35">
      <c r="B1" s="87" t="s">
        <v>35</v>
      </c>
      <c r="C1" s="88"/>
    </row>
    <row r="2" spans="2:22" x14ac:dyDescent="0.25">
      <c r="B2" s="179">
        <v>2022</v>
      </c>
      <c r="C2" s="164"/>
      <c r="D2" s="168"/>
      <c r="E2" s="164"/>
      <c r="F2" s="168"/>
      <c r="G2" s="164"/>
      <c r="H2" s="168"/>
      <c r="I2" s="24"/>
      <c r="J2" s="24"/>
      <c r="K2" s="182"/>
      <c r="L2" s="183"/>
      <c r="M2" s="182"/>
      <c r="N2" s="183"/>
      <c r="O2" s="175"/>
      <c r="P2" s="176"/>
      <c r="Q2" s="176"/>
      <c r="R2" s="177"/>
      <c r="S2" s="178"/>
      <c r="T2" s="178"/>
      <c r="U2" s="184"/>
      <c r="V2" s="184"/>
    </row>
    <row r="3" spans="2:22" x14ac:dyDescent="0.25">
      <c r="B3" s="180"/>
      <c r="C3" s="164" t="s">
        <v>0</v>
      </c>
      <c r="D3" s="168"/>
      <c r="E3" s="168" t="s">
        <v>1</v>
      </c>
      <c r="F3" s="168"/>
      <c r="G3" s="168" t="s">
        <v>2</v>
      </c>
      <c r="H3" s="168"/>
      <c r="I3" s="163" t="s">
        <v>30</v>
      </c>
      <c r="J3" s="164"/>
      <c r="K3" s="182" t="s">
        <v>3</v>
      </c>
      <c r="L3" s="183"/>
      <c r="M3" s="182" t="s">
        <v>3</v>
      </c>
      <c r="N3" s="183"/>
      <c r="O3" s="175" t="s">
        <v>4</v>
      </c>
      <c r="P3" s="176"/>
      <c r="Q3" s="176"/>
      <c r="R3" s="177"/>
      <c r="S3" s="178" t="s">
        <v>5</v>
      </c>
      <c r="T3" s="178"/>
      <c r="U3" s="184" t="s">
        <v>29</v>
      </c>
      <c r="V3" s="184"/>
    </row>
    <row r="4" spans="2:22" x14ac:dyDescent="0.25">
      <c r="B4" s="181"/>
      <c r="C4" s="1" t="s">
        <v>6</v>
      </c>
      <c r="D4" s="2" t="s">
        <v>7</v>
      </c>
      <c r="E4" s="2" t="s">
        <v>6</v>
      </c>
      <c r="F4" s="2" t="s">
        <v>7</v>
      </c>
      <c r="G4" s="2" t="s">
        <v>6</v>
      </c>
      <c r="H4" s="2" t="s">
        <v>7</v>
      </c>
      <c r="I4" s="2" t="s">
        <v>31</v>
      </c>
      <c r="J4" s="2" t="s">
        <v>7</v>
      </c>
      <c r="K4" s="3" t="s">
        <v>8</v>
      </c>
      <c r="L4" s="3" t="s">
        <v>7</v>
      </c>
      <c r="M4" s="3" t="s">
        <v>8</v>
      </c>
      <c r="N4" s="3" t="s">
        <v>7</v>
      </c>
      <c r="O4" s="4" t="s">
        <v>9</v>
      </c>
      <c r="P4" s="4" t="s">
        <v>10</v>
      </c>
      <c r="Q4" s="4" t="s">
        <v>11</v>
      </c>
      <c r="R4" s="4" t="s">
        <v>7</v>
      </c>
      <c r="S4" s="5" t="s">
        <v>12</v>
      </c>
      <c r="T4" s="5" t="s">
        <v>13</v>
      </c>
      <c r="U4" s="20" t="s">
        <v>12</v>
      </c>
      <c r="V4" s="20" t="s">
        <v>13</v>
      </c>
    </row>
    <row r="5" spans="2:22" x14ac:dyDescent="0.25">
      <c r="B5" s="12" t="s">
        <v>26</v>
      </c>
      <c r="C5" s="13"/>
      <c r="D5" s="14"/>
      <c r="E5" s="13"/>
      <c r="F5" s="14"/>
      <c r="G5" s="14"/>
      <c r="H5" s="14"/>
      <c r="I5" s="14"/>
      <c r="J5" s="14"/>
      <c r="K5" s="160" t="s">
        <v>105</v>
      </c>
      <c r="L5" s="14"/>
      <c r="M5" s="14">
        <v>24600</v>
      </c>
      <c r="N5" s="14"/>
      <c r="O5" s="72"/>
      <c r="P5" s="72"/>
      <c r="Q5" s="14">
        <v>6000</v>
      </c>
      <c r="R5" s="14"/>
      <c r="S5" s="14"/>
      <c r="T5" s="14"/>
      <c r="U5" s="14"/>
      <c r="V5" s="14"/>
    </row>
    <row r="7" spans="2:22" x14ac:dyDescent="0.25">
      <c r="B7" s="179">
        <v>2023</v>
      </c>
      <c r="C7" s="164"/>
      <c r="D7" s="168"/>
      <c r="E7" s="164"/>
      <c r="F7" s="168"/>
      <c r="G7" s="164"/>
      <c r="H7" s="168"/>
      <c r="I7" s="24"/>
      <c r="J7" s="24"/>
      <c r="K7" s="182"/>
      <c r="L7" s="183"/>
      <c r="M7" s="182"/>
      <c r="N7" s="183"/>
      <c r="O7" s="175"/>
      <c r="P7" s="176"/>
      <c r="Q7" s="176"/>
      <c r="R7" s="177"/>
      <c r="S7" s="178"/>
      <c r="T7" s="178"/>
      <c r="U7" s="184"/>
      <c r="V7" s="184"/>
    </row>
    <row r="8" spans="2:22" x14ac:dyDescent="0.25">
      <c r="B8" s="180"/>
      <c r="C8" s="164" t="s">
        <v>0</v>
      </c>
      <c r="D8" s="168"/>
      <c r="E8" s="168" t="s">
        <v>1</v>
      </c>
      <c r="F8" s="168"/>
      <c r="G8" s="168" t="s">
        <v>2</v>
      </c>
      <c r="H8" s="168"/>
      <c r="I8" s="163" t="s">
        <v>30</v>
      </c>
      <c r="J8" s="164"/>
      <c r="K8" s="182" t="s">
        <v>3</v>
      </c>
      <c r="L8" s="183"/>
      <c r="M8" s="182" t="s">
        <v>3</v>
      </c>
      <c r="N8" s="183"/>
      <c r="O8" s="175" t="s">
        <v>4</v>
      </c>
      <c r="P8" s="176"/>
      <c r="Q8" s="176"/>
      <c r="R8" s="177"/>
      <c r="S8" s="178" t="s">
        <v>5</v>
      </c>
      <c r="T8" s="178"/>
      <c r="U8" s="184" t="s">
        <v>29</v>
      </c>
      <c r="V8" s="184"/>
    </row>
    <row r="9" spans="2:22" x14ac:dyDescent="0.25">
      <c r="B9" s="181"/>
      <c r="C9" s="1" t="s">
        <v>6</v>
      </c>
      <c r="D9" s="2" t="s">
        <v>7</v>
      </c>
      <c r="E9" s="2" t="s">
        <v>6</v>
      </c>
      <c r="F9" s="2" t="s">
        <v>7</v>
      </c>
      <c r="G9" s="2" t="s">
        <v>6</v>
      </c>
      <c r="H9" s="2" t="s">
        <v>7</v>
      </c>
      <c r="I9" s="2" t="s">
        <v>31</v>
      </c>
      <c r="J9" s="2" t="s">
        <v>7</v>
      </c>
      <c r="K9" s="3" t="s">
        <v>8</v>
      </c>
      <c r="L9" s="3" t="s">
        <v>7</v>
      </c>
      <c r="M9" s="3" t="s">
        <v>8</v>
      </c>
      <c r="N9" s="3" t="s">
        <v>7</v>
      </c>
      <c r="O9" s="4" t="s">
        <v>9</v>
      </c>
      <c r="P9" s="4" t="s">
        <v>10</v>
      </c>
      <c r="Q9" s="4" t="s">
        <v>11</v>
      </c>
      <c r="R9" s="4" t="s">
        <v>7</v>
      </c>
      <c r="S9" s="5" t="s">
        <v>12</v>
      </c>
      <c r="T9" s="5" t="s">
        <v>13</v>
      </c>
      <c r="U9" s="20" t="s">
        <v>12</v>
      </c>
      <c r="V9" s="20" t="s">
        <v>13</v>
      </c>
    </row>
    <row r="10" spans="2:22" x14ac:dyDescent="0.25">
      <c r="B10" s="12" t="s">
        <v>26</v>
      </c>
      <c r="C10" s="13"/>
      <c r="D10" s="14"/>
      <c r="E10" s="13"/>
      <c r="F10" s="14"/>
      <c r="G10" s="14"/>
      <c r="H10" s="14"/>
      <c r="I10" s="14"/>
      <c r="J10" s="14"/>
      <c r="K10" s="160" t="s">
        <v>105</v>
      </c>
      <c r="L10" s="14"/>
      <c r="M10" s="14">
        <v>27180</v>
      </c>
      <c r="N10" s="14"/>
      <c r="O10" s="72"/>
      <c r="P10" s="72"/>
      <c r="Q10" s="14">
        <v>6720</v>
      </c>
      <c r="R10" s="14"/>
      <c r="S10" s="14"/>
      <c r="T10" s="14"/>
      <c r="U10" s="14"/>
      <c r="V10" s="14"/>
    </row>
    <row r="11" spans="2:22" x14ac:dyDescent="0.25">
      <c r="O11" s="31"/>
      <c r="P11" s="31"/>
    </row>
    <row r="12" spans="2:22" x14ac:dyDescent="0.25">
      <c r="O12" s="31"/>
      <c r="P12" s="31"/>
    </row>
    <row r="13" spans="2:22" ht="21" x14ac:dyDescent="0.35">
      <c r="B13" s="87" t="s">
        <v>27</v>
      </c>
      <c r="C13" s="88"/>
      <c r="K13" s="253" t="s">
        <v>112</v>
      </c>
      <c r="L13" s="253"/>
      <c r="O13" s="192" t="s">
        <v>83</v>
      </c>
      <c r="P13" s="192"/>
      <c r="Q13" s="192" t="s">
        <v>53</v>
      </c>
      <c r="R13" s="192"/>
    </row>
    <row r="14" spans="2:22" x14ac:dyDescent="0.25">
      <c r="B14" s="165">
        <v>2024</v>
      </c>
      <c r="C14" s="164"/>
      <c r="D14" s="168"/>
      <c r="E14" s="164"/>
      <c r="F14" s="168"/>
      <c r="G14" s="164"/>
      <c r="H14" s="168"/>
      <c r="I14" s="24"/>
      <c r="J14" s="24"/>
      <c r="K14" s="182" t="s">
        <v>81</v>
      </c>
      <c r="L14" s="183"/>
      <c r="M14" s="182" t="s">
        <v>80</v>
      </c>
      <c r="N14" s="183"/>
      <c r="O14" s="175" t="s">
        <v>82</v>
      </c>
      <c r="P14" s="176"/>
      <c r="Q14" s="176"/>
      <c r="R14" s="177"/>
      <c r="S14" s="178"/>
      <c r="T14" s="178"/>
      <c r="U14" s="184"/>
      <c r="V14" s="184"/>
    </row>
    <row r="15" spans="2:22" x14ac:dyDescent="0.25">
      <c r="B15" s="166"/>
      <c r="C15" s="164" t="s">
        <v>0</v>
      </c>
      <c r="D15" s="168"/>
      <c r="E15" s="168" t="s">
        <v>1</v>
      </c>
      <c r="F15" s="168"/>
      <c r="G15" s="168" t="s">
        <v>2</v>
      </c>
      <c r="H15" s="168"/>
      <c r="I15" s="163" t="s">
        <v>30</v>
      </c>
      <c r="J15" s="164"/>
      <c r="K15" s="182" t="s">
        <v>3</v>
      </c>
      <c r="L15" s="183"/>
      <c r="M15" s="182" t="s">
        <v>3</v>
      </c>
      <c r="N15" s="183"/>
      <c r="O15" s="175" t="s">
        <v>4</v>
      </c>
      <c r="P15" s="176"/>
      <c r="Q15" s="176"/>
      <c r="R15" s="177"/>
      <c r="S15" s="178" t="s">
        <v>5</v>
      </c>
      <c r="T15" s="178"/>
      <c r="U15" s="184" t="s">
        <v>29</v>
      </c>
      <c r="V15" s="184"/>
    </row>
    <row r="16" spans="2:22" x14ac:dyDescent="0.25">
      <c r="B16" s="167"/>
      <c r="C16" s="1" t="s">
        <v>6</v>
      </c>
      <c r="D16" s="2" t="s">
        <v>7</v>
      </c>
      <c r="E16" s="2" t="s">
        <v>6</v>
      </c>
      <c r="F16" s="2" t="s">
        <v>7</v>
      </c>
      <c r="G16" s="2" t="s">
        <v>6</v>
      </c>
      <c r="H16" s="2" t="s">
        <v>7</v>
      </c>
      <c r="I16" s="2" t="s">
        <v>31</v>
      </c>
      <c r="J16" s="2" t="s">
        <v>7</v>
      </c>
      <c r="K16" s="3" t="s">
        <v>8</v>
      </c>
      <c r="L16" s="3" t="s">
        <v>7</v>
      </c>
      <c r="M16" s="3" t="s">
        <v>8</v>
      </c>
      <c r="N16" s="3" t="s">
        <v>7</v>
      </c>
      <c r="O16" s="4" t="s">
        <v>9</v>
      </c>
      <c r="P16" s="4" t="s">
        <v>10</v>
      </c>
      <c r="Q16" s="4" t="s">
        <v>11</v>
      </c>
      <c r="R16" s="4" t="s">
        <v>7</v>
      </c>
      <c r="S16" s="5" t="s">
        <v>12</v>
      </c>
      <c r="T16" s="5" t="s">
        <v>13</v>
      </c>
      <c r="U16" s="20" t="s">
        <v>12</v>
      </c>
      <c r="V16" s="20" t="s">
        <v>13</v>
      </c>
    </row>
    <row r="17" spans="2:22" x14ac:dyDescent="0.25">
      <c r="B17" s="6" t="s">
        <v>14</v>
      </c>
      <c r="C17" s="7"/>
      <c r="D17" s="8"/>
      <c r="E17" s="9"/>
      <c r="F17" s="10"/>
      <c r="G17" s="8"/>
      <c r="H17" s="8"/>
      <c r="I17" s="8"/>
      <c r="J17" s="8"/>
      <c r="K17" s="109">
        <v>55.11</v>
      </c>
      <c r="L17" s="241">
        <v>1218.32</v>
      </c>
      <c r="M17" s="18">
        <v>3153.14</v>
      </c>
      <c r="N17" s="241">
        <v>25131.279999999999</v>
      </c>
      <c r="O17" s="250">
        <v>1926</v>
      </c>
      <c r="P17" s="247">
        <v>0</v>
      </c>
      <c r="Q17" s="172">
        <f>O17+P17</f>
        <v>1926</v>
      </c>
      <c r="R17" s="244">
        <v>17679.91</v>
      </c>
      <c r="S17" s="238"/>
      <c r="T17" s="235"/>
      <c r="U17" s="238"/>
      <c r="V17" s="235"/>
    </row>
    <row r="18" spans="2:22" x14ac:dyDescent="0.25">
      <c r="B18" s="6" t="s">
        <v>15</v>
      </c>
      <c r="C18" s="7"/>
      <c r="D18" s="8"/>
      <c r="E18" s="11"/>
      <c r="F18" s="10"/>
      <c r="G18" s="8"/>
      <c r="H18" s="8"/>
      <c r="I18" s="8"/>
      <c r="J18" s="8"/>
      <c r="K18" s="110">
        <v>33.08</v>
      </c>
      <c r="L18" s="242"/>
      <c r="M18" s="18">
        <v>1885.28</v>
      </c>
      <c r="N18" s="242"/>
      <c r="O18" s="251"/>
      <c r="P18" s="248"/>
      <c r="Q18" s="173"/>
      <c r="R18" s="245"/>
      <c r="S18" s="239"/>
      <c r="T18" s="236"/>
      <c r="U18" s="239"/>
      <c r="V18" s="236"/>
    </row>
    <row r="19" spans="2:22" x14ac:dyDescent="0.25">
      <c r="B19" s="6" t="s">
        <v>16</v>
      </c>
      <c r="C19" s="7"/>
      <c r="D19" s="8"/>
      <c r="E19" s="11"/>
      <c r="F19" s="10"/>
      <c r="G19" s="8"/>
      <c r="H19" s="8"/>
      <c r="I19" s="8"/>
      <c r="J19" s="8"/>
      <c r="K19" s="110">
        <v>22.05</v>
      </c>
      <c r="L19" s="242"/>
      <c r="M19" s="18">
        <v>1730.93</v>
      </c>
      <c r="N19" s="242"/>
      <c r="O19" s="251"/>
      <c r="P19" s="248"/>
      <c r="Q19" s="173"/>
      <c r="R19" s="245"/>
      <c r="S19" s="239"/>
      <c r="T19" s="236"/>
      <c r="U19" s="239"/>
      <c r="V19" s="236"/>
    </row>
    <row r="20" spans="2:22" x14ac:dyDescent="0.25">
      <c r="B20" s="6" t="s">
        <v>17</v>
      </c>
      <c r="C20" s="7"/>
      <c r="D20" s="8"/>
      <c r="E20" s="11"/>
      <c r="F20" s="10"/>
      <c r="G20" s="8"/>
      <c r="H20" s="8"/>
      <c r="I20" s="8"/>
      <c r="J20" s="8"/>
      <c r="K20" s="110">
        <v>22.05</v>
      </c>
      <c r="L20" s="242"/>
      <c r="M20" s="18">
        <v>1091.48</v>
      </c>
      <c r="N20" s="242"/>
      <c r="O20" s="251"/>
      <c r="P20" s="248"/>
      <c r="Q20" s="173"/>
      <c r="R20" s="245"/>
      <c r="S20" s="239"/>
      <c r="T20" s="236"/>
      <c r="U20" s="239"/>
      <c r="V20" s="236"/>
    </row>
    <row r="21" spans="2:22" x14ac:dyDescent="0.25">
      <c r="B21" s="6" t="s">
        <v>18</v>
      </c>
      <c r="C21" s="7"/>
      <c r="D21" s="8"/>
      <c r="E21" s="11"/>
      <c r="F21" s="10"/>
      <c r="G21" s="8"/>
      <c r="H21" s="8"/>
      <c r="I21" s="8"/>
      <c r="J21" s="8"/>
      <c r="K21" s="110">
        <v>11.03</v>
      </c>
      <c r="L21" s="242"/>
      <c r="M21" s="18">
        <v>396.9</v>
      </c>
      <c r="N21" s="242"/>
      <c r="O21" s="252"/>
      <c r="P21" s="248"/>
      <c r="Q21" s="174"/>
      <c r="R21" s="246"/>
      <c r="S21" s="239"/>
      <c r="T21" s="236"/>
      <c r="U21" s="239"/>
      <c r="V21" s="236"/>
    </row>
    <row r="22" spans="2:22" x14ac:dyDescent="0.25">
      <c r="B22" s="6" t="s">
        <v>19</v>
      </c>
      <c r="C22" s="7"/>
      <c r="D22" s="8"/>
      <c r="E22" s="11"/>
      <c r="F22" s="10"/>
      <c r="G22" s="8"/>
      <c r="H22" s="8"/>
      <c r="I22" s="8"/>
      <c r="J22" s="8"/>
      <c r="K22" s="110">
        <v>0</v>
      </c>
      <c r="L22" s="242"/>
      <c r="M22" s="18">
        <v>242.55</v>
      </c>
      <c r="N22" s="242"/>
      <c r="O22" s="250">
        <v>2325</v>
      </c>
      <c r="P22" s="248"/>
      <c r="Q22" s="172">
        <f>O22+P17</f>
        <v>2325</v>
      </c>
      <c r="R22" s="244">
        <v>21522.43</v>
      </c>
      <c r="S22" s="240"/>
      <c r="T22" s="237"/>
      <c r="U22" s="240"/>
      <c r="V22" s="237"/>
    </row>
    <row r="23" spans="2:22" x14ac:dyDescent="0.25">
      <c r="B23" s="6" t="s">
        <v>20</v>
      </c>
      <c r="C23" s="7"/>
      <c r="D23" s="8"/>
      <c r="E23" s="11"/>
      <c r="F23" s="10"/>
      <c r="G23" s="8"/>
      <c r="H23" s="8"/>
      <c r="I23" s="8"/>
      <c r="J23" s="8"/>
      <c r="K23" s="110">
        <v>0</v>
      </c>
      <c r="L23" s="242"/>
      <c r="M23" s="18">
        <v>165.38</v>
      </c>
      <c r="N23" s="242"/>
      <c r="O23" s="251"/>
      <c r="P23" s="248"/>
      <c r="Q23" s="173"/>
      <c r="R23" s="245"/>
      <c r="S23" s="238"/>
      <c r="T23" s="235"/>
      <c r="U23" s="238"/>
      <c r="V23" s="235"/>
    </row>
    <row r="24" spans="2:22" x14ac:dyDescent="0.25">
      <c r="B24" s="6" t="s">
        <v>21</v>
      </c>
      <c r="C24" s="7"/>
      <c r="D24" s="8"/>
      <c r="E24" s="11"/>
      <c r="F24" s="10"/>
      <c r="G24" s="8"/>
      <c r="H24" s="8"/>
      <c r="I24" s="8"/>
      <c r="J24" s="8"/>
      <c r="K24" s="41">
        <v>11.03</v>
      </c>
      <c r="L24" s="243"/>
      <c r="M24" s="18">
        <v>121.28</v>
      </c>
      <c r="N24" s="243"/>
      <c r="O24" s="251"/>
      <c r="P24" s="248"/>
      <c r="Q24" s="173"/>
      <c r="R24" s="245"/>
      <c r="S24" s="239"/>
      <c r="T24" s="236"/>
      <c r="U24" s="239"/>
      <c r="V24" s="236"/>
    </row>
    <row r="25" spans="2:22" x14ac:dyDescent="0.25">
      <c r="B25" s="6" t="s">
        <v>21</v>
      </c>
      <c r="C25" s="7"/>
      <c r="D25" s="8"/>
      <c r="E25" s="11"/>
      <c r="F25" s="10"/>
      <c r="G25" s="8"/>
      <c r="H25" s="8"/>
      <c r="I25" s="8"/>
      <c r="J25" s="8"/>
      <c r="K25" s="138">
        <v>0</v>
      </c>
      <c r="L25" s="241">
        <v>736.29</v>
      </c>
      <c r="M25" s="18">
        <v>33.08</v>
      </c>
      <c r="N25" s="241">
        <v>17849.55</v>
      </c>
      <c r="O25" s="251"/>
      <c r="P25" s="248"/>
      <c r="Q25" s="173"/>
      <c r="R25" s="245"/>
      <c r="S25" s="239"/>
      <c r="T25" s="236"/>
      <c r="U25" s="239"/>
      <c r="V25" s="236"/>
    </row>
    <row r="26" spans="2:22" x14ac:dyDescent="0.25">
      <c r="B26" s="6" t="s">
        <v>22</v>
      </c>
      <c r="C26" s="7"/>
      <c r="D26" s="8"/>
      <c r="E26" s="11"/>
      <c r="F26" s="10"/>
      <c r="G26" s="8"/>
      <c r="H26" s="8"/>
      <c r="I26" s="8"/>
      <c r="J26" s="8"/>
      <c r="K26" s="18">
        <v>0</v>
      </c>
      <c r="L26" s="242"/>
      <c r="M26" s="18">
        <v>363.93</v>
      </c>
      <c r="N26" s="242"/>
      <c r="O26" s="251"/>
      <c r="P26" s="248"/>
      <c r="Q26" s="173"/>
      <c r="R26" s="245"/>
      <c r="S26" s="239"/>
      <c r="T26" s="236"/>
      <c r="U26" s="239"/>
      <c r="V26" s="236"/>
    </row>
    <row r="27" spans="2:22" x14ac:dyDescent="0.25">
      <c r="B27" s="6" t="s">
        <v>23</v>
      </c>
      <c r="C27" s="7"/>
      <c r="D27" s="8"/>
      <c r="E27" s="11"/>
      <c r="F27" s="10"/>
      <c r="G27" s="8"/>
      <c r="H27" s="8"/>
      <c r="I27" s="8"/>
      <c r="J27" s="8"/>
      <c r="K27" s="18">
        <v>22.06</v>
      </c>
      <c r="L27" s="242"/>
      <c r="M27" s="18">
        <v>992.54</v>
      </c>
      <c r="N27" s="242"/>
      <c r="O27" s="251"/>
      <c r="P27" s="248"/>
      <c r="Q27" s="173"/>
      <c r="R27" s="245"/>
      <c r="S27" s="239"/>
      <c r="T27" s="236"/>
      <c r="U27" s="239"/>
      <c r="V27" s="236"/>
    </row>
    <row r="28" spans="2:22" x14ac:dyDescent="0.25">
      <c r="B28" s="6" t="s">
        <v>24</v>
      </c>
      <c r="C28" s="7"/>
      <c r="D28" s="8"/>
      <c r="E28" s="11"/>
      <c r="F28" s="10"/>
      <c r="G28" s="8"/>
      <c r="H28" s="8"/>
      <c r="I28" s="8"/>
      <c r="J28" s="8"/>
      <c r="K28" s="18">
        <v>33.08</v>
      </c>
      <c r="L28" s="242"/>
      <c r="M28" s="18">
        <v>2238.73</v>
      </c>
      <c r="N28" s="242"/>
      <c r="O28" s="251"/>
      <c r="P28" s="248"/>
      <c r="Q28" s="173"/>
      <c r="R28" s="245"/>
      <c r="S28" s="239"/>
      <c r="T28" s="236"/>
      <c r="U28" s="239"/>
      <c r="V28" s="236"/>
    </row>
    <row r="29" spans="2:22" x14ac:dyDescent="0.25">
      <c r="B29" s="6" t="s">
        <v>25</v>
      </c>
      <c r="C29" s="7"/>
      <c r="D29" s="8"/>
      <c r="E29" s="11"/>
      <c r="F29" s="10"/>
      <c r="G29" s="8"/>
      <c r="H29" s="8"/>
      <c r="I29" s="8"/>
      <c r="J29" s="8"/>
      <c r="K29" s="18">
        <v>55.14</v>
      </c>
      <c r="L29" s="243"/>
      <c r="M29" s="18">
        <v>2701.91</v>
      </c>
      <c r="N29" s="242"/>
      <c r="O29" s="252"/>
      <c r="P29" s="249"/>
      <c r="Q29" s="174"/>
      <c r="R29" s="246"/>
      <c r="S29" s="240"/>
      <c r="T29" s="237"/>
      <c r="U29" s="240"/>
      <c r="V29" s="237"/>
    </row>
    <row r="30" spans="2:22" x14ac:dyDescent="0.25">
      <c r="B30" s="12" t="s">
        <v>26</v>
      </c>
      <c r="C30" s="13"/>
      <c r="D30" s="14"/>
      <c r="E30" s="13"/>
      <c r="F30" s="14"/>
      <c r="G30" s="14"/>
      <c r="H30" s="14"/>
      <c r="I30" s="14"/>
      <c r="J30" s="14"/>
      <c r="K30" s="17">
        <f>SUM(K17:K29)</f>
        <v>264.63</v>
      </c>
      <c r="L30" s="17">
        <f>L17+L25</f>
        <v>1954.61</v>
      </c>
      <c r="M30" s="17">
        <f>SUM(M17:M29)</f>
        <v>15117.129999999997</v>
      </c>
      <c r="N30" s="17">
        <f t="shared" ref="N30:V30" si="0">SUM(N17:N29)</f>
        <v>42980.83</v>
      </c>
      <c r="O30" s="17">
        <f t="shared" si="0"/>
        <v>4251</v>
      </c>
      <c r="P30" s="14">
        <f t="shared" si="0"/>
        <v>0</v>
      </c>
      <c r="Q30" s="17">
        <f t="shared" si="0"/>
        <v>4251</v>
      </c>
      <c r="R30" s="17">
        <f t="shared" si="0"/>
        <v>39202.339999999997</v>
      </c>
      <c r="S30" s="14">
        <f t="shared" si="0"/>
        <v>0</v>
      </c>
      <c r="T30" s="14">
        <f t="shared" si="0"/>
        <v>0</v>
      </c>
      <c r="U30" s="14">
        <f t="shared" si="0"/>
        <v>0</v>
      </c>
      <c r="V30" s="14">
        <f t="shared" si="0"/>
        <v>0</v>
      </c>
    </row>
    <row r="31" spans="2:22" x14ac:dyDescent="0.25">
      <c r="B31" s="76" t="s">
        <v>33</v>
      </c>
      <c r="C31" s="58"/>
      <c r="D31" s="23"/>
      <c r="E31" s="58"/>
      <c r="F31" s="23"/>
      <c r="G31" s="23"/>
      <c r="H31" s="23"/>
      <c r="I31" s="23"/>
      <c r="J31" s="23"/>
      <c r="K31" s="23"/>
      <c r="L31" s="28">
        <f>L30/K30</f>
        <v>7.3861995994407286</v>
      </c>
      <c r="M31" s="23"/>
      <c r="N31" s="28">
        <f>N30/M30</f>
        <v>2.8431871658178509</v>
      </c>
      <c r="O31" s="23"/>
      <c r="P31" s="23"/>
      <c r="Q31" s="23"/>
      <c r="R31" s="28">
        <f>R30/Q30</f>
        <v>9.2219101387908715</v>
      </c>
      <c r="S31" s="23"/>
      <c r="T31" s="28" t="e">
        <f>T30/S30</f>
        <v>#DIV/0!</v>
      </c>
      <c r="U31" s="23"/>
      <c r="V31" s="28" t="e">
        <f>V30/U30</f>
        <v>#DIV/0!</v>
      </c>
    </row>
    <row r="32" spans="2:22" x14ac:dyDescent="0.25">
      <c r="B32" s="56"/>
      <c r="C32" s="58"/>
      <c r="D32" s="23"/>
      <c r="E32" s="58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</row>
    <row r="33" spans="2:22" x14ac:dyDescent="0.25">
      <c r="B33" s="56"/>
      <c r="C33" s="58"/>
      <c r="D33" s="23"/>
      <c r="E33" s="58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2:22" x14ac:dyDescent="0.25">
      <c r="I34" s="25"/>
      <c r="J34" s="25"/>
      <c r="K34" s="25"/>
      <c r="L34" s="140"/>
      <c r="M34" s="34"/>
    </row>
  </sheetData>
  <mergeCells count="76">
    <mergeCell ref="O13:P13"/>
    <mergeCell ref="Q13:R13"/>
    <mergeCell ref="N17:N24"/>
    <mergeCell ref="K14:L14"/>
    <mergeCell ref="K15:L15"/>
    <mergeCell ref="Q17:Q21"/>
    <mergeCell ref="R17:R21"/>
    <mergeCell ref="Q22:Q29"/>
    <mergeCell ref="R22:R29"/>
    <mergeCell ref="L25:L29"/>
    <mergeCell ref="L17:L24"/>
    <mergeCell ref="N25:N29"/>
    <mergeCell ref="P17:P29"/>
    <mergeCell ref="O17:O21"/>
    <mergeCell ref="O22:O29"/>
    <mergeCell ref="K13:L13"/>
    <mergeCell ref="B2:B4"/>
    <mergeCell ref="C2:D2"/>
    <mergeCell ref="E2:F2"/>
    <mergeCell ref="G2:H2"/>
    <mergeCell ref="M2:N2"/>
    <mergeCell ref="K2:L2"/>
    <mergeCell ref="K3:L3"/>
    <mergeCell ref="S2:T2"/>
    <mergeCell ref="U2:V2"/>
    <mergeCell ref="C3:D3"/>
    <mergeCell ref="E3:F3"/>
    <mergeCell ref="G3:H3"/>
    <mergeCell ref="I3:J3"/>
    <mergeCell ref="M3:N3"/>
    <mergeCell ref="O3:R3"/>
    <mergeCell ref="S3:T3"/>
    <mergeCell ref="U3:V3"/>
    <mergeCell ref="O2:R2"/>
    <mergeCell ref="B7:B9"/>
    <mergeCell ref="C7:D7"/>
    <mergeCell ref="E7:F7"/>
    <mergeCell ref="G7:H7"/>
    <mergeCell ref="M7:N7"/>
    <mergeCell ref="K7:L7"/>
    <mergeCell ref="K8:L8"/>
    <mergeCell ref="S7:T7"/>
    <mergeCell ref="U7:V7"/>
    <mergeCell ref="C8:D8"/>
    <mergeCell ref="E8:F8"/>
    <mergeCell ref="G8:H8"/>
    <mergeCell ref="I8:J8"/>
    <mergeCell ref="M8:N8"/>
    <mergeCell ref="O8:R8"/>
    <mergeCell ref="S8:T8"/>
    <mergeCell ref="U8:V8"/>
    <mergeCell ref="O7:R7"/>
    <mergeCell ref="B14:B16"/>
    <mergeCell ref="C14:D14"/>
    <mergeCell ref="E14:F14"/>
    <mergeCell ref="G14:H14"/>
    <mergeCell ref="M14:N14"/>
    <mergeCell ref="U14:V14"/>
    <mergeCell ref="C15:D15"/>
    <mergeCell ref="E15:F15"/>
    <mergeCell ref="G15:H15"/>
    <mergeCell ref="I15:J15"/>
    <mergeCell ref="M15:N15"/>
    <mergeCell ref="O15:R15"/>
    <mergeCell ref="S15:T15"/>
    <mergeCell ref="U15:V15"/>
    <mergeCell ref="O14:R14"/>
    <mergeCell ref="S14:T14"/>
    <mergeCell ref="T17:T22"/>
    <mergeCell ref="U17:U22"/>
    <mergeCell ref="V17:V22"/>
    <mergeCell ref="S23:S29"/>
    <mergeCell ref="V23:V29"/>
    <mergeCell ref="U23:U29"/>
    <mergeCell ref="T23:T29"/>
    <mergeCell ref="S17:S22"/>
  </mergeCells>
  <pageMargins left="0.25" right="0.25" top="0.75" bottom="0.75" header="0.3" footer="0.3"/>
  <pageSetup paperSize="9" scale="55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CDE18-96D8-49D8-9454-F4619B5A99C2}">
  <dimension ref="A1:Z72"/>
  <sheetViews>
    <sheetView topLeftCell="A4" zoomScale="90" zoomScaleNormal="90" workbookViewId="0">
      <selection activeCell="O34" sqref="O34"/>
    </sheetView>
  </sheetViews>
  <sheetFormatPr defaultRowHeight="15" x14ac:dyDescent="0.25"/>
  <cols>
    <col min="2" max="2" width="11" customWidth="1"/>
    <col min="3" max="10" width="5.7109375" customWidth="1"/>
    <col min="11" max="11" width="14.7109375" customWidth="1"/>
    <col min="12" max="12" width="14.140625" bestFit="1" customWidth="1"/>
    <col min="13" max="16" width="14.140625" customWidth="1"/>
    <col min="17" max="17" width="11.85546875" customWidth="1"/>
    <col min="18" max="18" width="11" customWidth="1"/>
    <col min="19" max="24" width="14.7109375" customWidth="1"/>
  </cols>
  <sheetData>
    <row r="1" spans="2:24" ht="21" x14ac:dyDescent="0.35">
      <c r="B1" s="87" t="s">
        <v>35</v>
      </c>
      <c r="C1" s="88"/>
    </row>
    <row r="2" spans="2:24" x14ac:dyDescent="0.25">
      <c r="B2" s="179">
        <v>2022</v>
      </c>
      <c r="C2" s="164"/>
      <c r="D2" s="168"/>
      <c r="E2" s="164"/>
      <c r="F2" s="168"/>
      <c r="G2" s="164"/>
      <c r="H2" s="168"/>
      <c r="I2" s="163"/>
      <c r="J2" s="164"/>
      <c r="K2" s="266"/>
      <c r="L2" s="267"/>
      <c r="M2" s="148"/>
      <c r="N2" s="148"/>
      <c r="O2" s="148"/>
      <c r="P2" s="148"/>
      <c r="Q2" s="175"/>
      <c r="R2" s="176"/>
      <c r="S2" s="176"/>
      <c r="T2" s="177"/>
      <c r="U2" s="178"/>
      <c r="V2" s="178"/>
      <c r="W2" s="184"/>
      <c r="X2" s="184"/>
    </row>
    <row r="3" spans="2:24" x14ac:dyDescent="0.25">
      <c r="B3" s="180"/>
      <c r="C3" s="164" t="s">
        <v>0</v>
      </c>
      <c r="D3" s="168"/>
      <c r="E3" s="168" t="s">
        <v>1</v>
      </c>
      <c r="F3" s="168"/>
      <c r="G3" s="168" t="s">
        <v>2</v>
      </c>
      <c r="H3" s="168"/>
      <c r="I3" s="163" t="s">
        <v>30</v>
      </c>
      <c r="J3" s="164"/>
      <c r="K3" s="266" t="s">
        <v>3</v>
      </c>
      <c r="L3" s="267"/>
      <c r="M3" s="148"/>
      <c r="N3" s="148"/>
      <c r="O3" s="148"/>
      <c r="P3" s="148"/>
      <c r="Q3" s="175" t="s">
        <v>4</v>
      </c>
      <c r="R3" s="176"/>
      <c r="S3" s="176"/>
      <c r="T3" s="177"/>
      <c r="U3" s="178" t="s">
        <v>5</v>
      </c>
      <c r="V3" s="178"/>
      <c r="W3" s="184" t="s">
        <v>29</v>
      </c>
      <c r="X3" s="184"/>
    </row>
    <row r="4" spans="2:24" x14ac:dyDescent="0.25">
      <c r="B4" s="181"/>
      <c r="C4" s="1" t="s">
        <v>6</v>
      </c>
      <c r="D4" s="2" t="s">
        <v>7</v>
      </c>
      <c r="E4" s="2" t="s">
        <v>6</v>
      </c>
      <c r="F4" s="2" t="s">
        <v>7</v>
      </c>
      <c r="G4" s="2" t="s">
        <v>6</v>
      </c>
      <c r="H4" s="2" t="s">
        <v>7</v>
      </c>
      <c r="I4" s="2" t="s">
        <v>31</v>
      </c>
      <c r="J4" s="2" t="s">
        <v>7</v>
      </c>
      <c r="K4" s="3" t="s">
        <v>8</v>
      </c>
      <c r="L4" s="3" t="s">
        <v>7</v>
      </c>
      <c r="M4" s="3"/>
      <c r="N4" s="3"/>
      <c r="O4" s="3"/>
      <c r="P4" s="3"/>
      <c r="Q4" s="4" t="s">
        <v>9</v>
      </c>
      <c r="R4" s="4" t="s">
        <v>10</v>
      </c>
      <c r="S4" s="4" t="s">
        <v>11</v>
      </c>
      <c r="T4" s="4" t="s">
        <v>7</v>
      </c>
      <c r="U4" s="5" t="s">
        <v>12</v>
      </c>
      <c r="V4" s="5" t="s">
        <v>13</v>
      </c>
      <c r="W4" s="20" t="s">
        <v>12</v>
      </c>
      <c r="X4" s="20" t="s">
        <v>13</v>
      </c>
    </row>
    <row r="5" spans="2:24" x14ac:dyDescent="0.25">
      <c r="B5" s="12" t="s">
        <v>26</v>
      </c>
      <c r="C5" s="13"/>
      <c r="D5" s="14"/>
      <c r="E5" s="13"/>
      <c r="F5" s="14"/>
      <c r="G5" s="14"/>
      <c r="H5" s="14"/>
      <c r="I5" s="14"/>
      <c r="J5" s="14"/>
      <c r="K5" s="14">
        <v>343170</v>
      </c>
      <c r="L5" s="14"/>
      <c r="M5" s="160" t="s">
        <v>105</v>
      </c>
      <c r="N5" s="14"/>
      <c r="O5" s="160" t="s">
        <v>105</v>
      </c>
      <c r="P5" s="14"/>
      <c r="Q5" s="14"/>
      <c r="R5" s="14"/>
      <c r="S5" s="14">
        <v>59560</v>
      </c>
      <c r="T5" s="14"/>
      <c r="U5" s="14"/>
      <c r="V5" s="14"/>
      <c r="W5" s="14"/>
      <c r="X5" s="14"/>
    </row>
    <row r="7" spans="2:24" x14ac:dyDescent="0.25">
      <c r="B7" s="179">
        <v>2023</v>
      </c>
      <c r="C7" s="164"/>
      <c r="D7" s="168"/>
      <c r="E7" s="164"/>
      <c r="F7" s="168"/>
      <c r="G7" s="164"/>
      <c r="H7" s="168"/>
      <c r="I7" s="24"/>
      <c r="J7" s="24"/>
      <c r="K7" s="201"/>
      <c r="L7" s="206"/>
      <c r="M7" s="92"/>
      <c r="N7" s="92"/>
      <c r="O7" s="92"/>
      <c r="P7" s="92"/>
      <c r="Q7" s="259"/>
      <c r="R7" s="259"/>
      <c r="S7" s="259"/>
      <c r="T7" s="260"/>
      <c r="U7" s="265">
        <v>703</v>
      </c>
      <c r="V7" s="265"/>
      <c r="W7" s="265"/>
      <c r="X7" s="265"/>
    </row>
    <row r="8" spans="2:24" x14ac:dyDescent="0.25">
      <c r="B8" s="180"/>
      <c r="C8" s="164" t="s">
        <v>0</v>
      </c>
      <c r="D8" s="168"/>
      <c r="E8" s="168" t="s">
        <v>1</v>
      </c>
      <c r="F8" s="168"/>
      <c r="G8" s="168" t="s">
        <v>2</v>
      </c>
      <c r="H8" s="168"/>
      <c r="I8" s="163" t="s">
        <v>30</v>
      </c>
      <c r="J8" s="164"/>
      <c r="K8" s="182" t="s">
        <v>3</v>
      </c>
      <c r="L8" s="183"/>
      <c r="M8" s="149"/>
      <c r="N8" s="149"/>
      <c r="O8" s="149"/>
      <c r="P8" s="149"/>
      <c r="Q8" s="175" t="s">
        <v>4</v>
      </c>
      <c r="R8" s="176"/>
      <c r="S8" s="176"/>
      <c r="T8" s="177"/>
      <c r="U8" s="268" t="s">
        <v>5</v>
      </c>
      <c r="V8" s="269"/>
      <c r="W8" s="263" t="s">
        <v>29</v>
      </c>
      <c r="X8" s="264"/>
    </row>
    <row r="9" spans="2:24" x14ac:dyDescent="0.25">
      <c r="B9" s="181"/>
      <c r="C9" s="1" t="s">
        <v>6</v>
      </c>
      <c r="D9" s="2" t="s">
        <v>7</v>
      </c>
      <c r="E9" s="2" t="s">
        <v>6</v>
      </c>
      <c r="F9" s="2" t="s">
        <v>7</v>
      </c>
      <c r="G9" s="2" t="s">
        <v>6</v>
      </c>
      <c r="H9" s="2" t="s">
        <v>7</v>
      </c>
      <c r="I9" s="2" t="s">
        <v>31</v>
      </c>
      <c r="J9" s="2" t="s">
        <v>7</v>
      </c>
      <c r="K9" s="3" t="s">
        <v>8</v>
      </c>
      <c r="L9" s="3" t="s">
        <v>7</v>
      </c>
      <c r="M9" s="3"/>
      <c r="N9" s="3"/>
      <c r="O9" s="3"/>
      <c r="P9" s="3"/>
      <c r="Q9" s="4" t="s">
        <v>9</v>
      </c>
      <c r="R9" s="4" t="s">
        <v>10</v>
      </c>
      <c r="S9" s="4" t="s">
        <v>11</v>
      </c>
      <c r="T9" s="4" t="s">
        <v>7</v>
      </c>
      <c r="U9" s="5" t="s">
        <v>12</v>
      </c>
      <c r="V9" s="5" t="s">
        <v>28</v>
      </c>
      <c r="W9" s="20" t="s">
        <v>12</v>
      </c>
      <c r="X9" s="20" t="s">
        <v>13</v>
      </c>
    </row>
    <row r="10" spans="2:24" x14ac:dyDescent="0.25">
      <c r="B10" s="12" t="s">
        <v>26</v>
      </c>
      <c r="C10" s="13"/>
      <c r="D10" s="14"/>
      <c r="E10" s="13"/>
      <c r="F10" s="14"/>
      <c r="G10" s="14"/>
      <c r="H10" s="14"/>
      <c r="I10" s="14"/>
      <c r="J10" s="14"/>
      <c r="K10" s="14">
        <v>318720</v>
      </c>
      <c r="L10" s="14"/>
      <c r="M10" s="160" t="s">
        <v>105</v>
      </c>
      <c r="N10" s="14"/>
      <c r="O10" s="160" t="s">
        <v>105</v>
      </c>
      <c r="P10" s="14"/>
      <c r="Q10" s="14"/>
      <c r="R10" s="14"/>
      <c r="S10" s="14">
        <v>56870</v>
      </c>
      <c r="T10" s="14"/>
      <c r="U10" s="14"/>
      <c r="V10" s="14"/>
      <c r="W10" s="14"/>
      <c r="X10" s="14"/>
    </row>
    <row r="11" spans="2:24" x14ac:dyDescent="0.25">
      <c r="B11" s="75"/>
      <c r="L11" s="34"/>
      <c r="M11" s="34"/>
      <c r="N11" s="34"/>
      <c r="O11" s="34"/>
      <c r="P11" s="34"/>
      <c r="T11" s="34"/>
      <c r="V11" s="34"/>
      <c r="X11" s="34"/>
    </row>
    <row r="12" spans="2:24" x14ac:dyDescent="0.25">
      <c r="X12" s="54"/>
    </row>
    <row r="13" spans="2:24" ht="21" x14ac:dyDescent="0.35">
      <c r="B13" s="87" t="s">
        <v>27</v>
      </c>
      <c r="C13" s="88"/>
      <c r="D13" s="88"/>
      <c r="E13" s="88"/>
      <c r="K13" s="182" t="s">
        <v>3</v>
      </c>
      <c r="L13" s="183"/>
      <c r="M13" s="182" t="s">
        <v>3</v>
      </c>
      <c r="N13" s="183"/>
      <c r="O13" s="182" t="s">
        <v>3</v>
      </c>
      <c r="P13" s="183"/>
      <c r="Q13" s="258" t="s">
        <v>96</v>
      </c>
      <c r="R13" s="259"/>
      <c r="S13" s="259"/>
      <c r="T13" s="260"/>
      <c r="X13" s="54"/>
    </row>
    <row r="14" spans="2:24" x14ac:dyDescent="0.25">
      <c r="B14" s="165">
        <v>2024</v>
      </c>
      <c r="C14" s="164"/>
      <c r="D14" s="168"/>
      <c r="E14" s="164"/>
      <c r="F14" s="168"/>
      <c r="G14" s="164"/>
      <c r="H14" s="168"/>
      <c r="I14" s="24"/>
      <c r="J14" s="24"/>
      <c r="K14" s="201" t="s">
        <v>90</v>
      </c>
      <c r="L14" s="206"/>
      <c r="M14" s="262" t="s">
        <v>91</v>
      </c>
      <c r="N14" s="262"/>
      <c r="O14" s="201" t="s">
        <v>92</v>
      </c>
      <c r="P14" s="206"/>
      <c r="Q14" s="261" t="s">
        <v>98</v>
      </c>
      <c r="R14" s="261"/>
      <c r="S14" s="259" t="s">
        <v>97</v>
      </c>
      <c r="T14" s="260"/>
      <c r="U14" s="265">
        <v>703</v>
      </c>
      <c r="V14" s="265"/>
      <c r="W14" s="265"/>
      <c r="X14" s="265"/>
    </row>
    <row r="15" spans="2:24" x14ac:dyDescent="0.25">
      <c r="B15" s="166"/>
      <c r="C15" s="164" t="s">
        <v>0</v>
      </c>
      <c r="D15" s="168"/>
      <c r="E15" s="168" t="s">
        <v>1</v>
      </c>
      <c r="F15" s="168"/>
      <c r="G15" s="168" t="s">
        <v>2</v>
      </c>
      <c r="H15" s="168"/>
      <c r="I15" s="163" t="s">
        <v>30</v>
      </c>
      <c r="J15" s="164"/>
      <c r="K15" s="182" t="s">
        <v>93</v>
      </c>
      <c r="L15" s="183"/>
      <c r="M15" s="182" t="s">
        <v>94</v>
      </c>
      <c r="N15" s="183"/>
      <c r="O15" s="182" t="s">
        <v>95</v>
      </c>
      <c r="P15" s="183"/>
      <c r="Q15" s="175" t="s">
        <v>4</v>
      </c>
      <c r="R15" s="176"/>
      <c r="S15" s="176"/>
      <c r="T15" s="177"/>
      <c r="U15" s="268" t="s">
        <v>5</v>
      </c>
      <c r="V15" s="269"/>
      <c r="W15" s="263" t="s">
        <v>29</v>
      </c>
      <c r="X15" s="264"/>
    </row>
    <row r="16" spans="2:24" x14ac:dyDescent="0.25">
      <c r="B16" s="167"/>
      <c r="C16" s="1" t="s">
        <v>6</v>
      </c>
      <c r="D16" s="2" t="s">
        <v>7</v>
      </c>
      <c r="E16" s="2" t="s">
        <v>6</v>
      </c>
      <c r="F16" s="2" t="s">
        <v>7</v>
      </c>
      <c r="G16" s="2" t="s">
        <v>6</v>
      </c>
      <c r="H16" s="2" t="s">
        <v>7</v>
      </c>
      <c r="I16" s="2" t="s">
        <v>31</v>
      </c>
      <c r="J16" s="2" t="s">
        <v>7</v>
      </c>
      <c r="K16" s="3" t="s">
        <v>8</v>
      </c>
      <c r="L16" s="3" t="s">
        <v>7</v>
      </c>
      <c r="M16" s="3" t="s">
        <v>8</v>
      </c>
      <c r="N16" s="3" t="s">
        <v>7</v>
      </c>
      <c r="O16" s="3" t="s">
        <v>8</v>
      </c>
      <c r="P16" s="3" t="s">
        <v>7</v>
      </c>
      <c r="Q16" s="4" t="s">
        <v>9</v>
      </c>
      <c r="R16" s="4" t="s">
        <v>10</v>
      </c>
      <c r="S16" s="4" t="s">
        <v>11</v>
      </c>
      <c r="T16" s="4" t="s">
        <v>7</v>
      </c>
      <c r="U16" s="5" t="s">
        <v>12</v>
      </c>
      <c r="V16" s="5" t="s">
        <v>28</v>
      </c>
      <c r="W16" s="20" t="s">
        <v>12</v>
      </c>
      <c r="X16" s="20" t="s">
        <v>13</v>
      </c>
    </row>
    <row r="17" spans="2:26" x14ac:dyDescent="0.25">
      <c r="B17" s="6" t="s">
        <v>14</v>
      </c>
      <c r="C17" s="7"/>
      <c r="D17" s="8"/>
      <c r="E17" s="9"/>
      <c r="F17" s="10"/>
      <c r="G17" s="8"/>
      <c r="H17" s="8"/>
      <c r="I17" s="43"/>
      <c r="J17" s="43"/>
      <c r="K17" s="150">
        <v>68474.92</v>
      </c>
      <c r="L17" s="151">
        <v>177238.09</v>
      </c>
      <c r="M17" s="150">
        <v>5217.09</v>
      </c>
      <c r="N17" s="151">
        <v>14225.1</v>
      </c>
      <c r="O17" s="150">
        <v>2167.67</v>
      </c>
      <c r="P17" s="151">
        <v>6023.6</v>
      </c>
      <c r="Q17" s="150">
        <v>6374</v>
      </c>
      <c r="R17" s="150">
        <v>0</v>
      </c>
      <c r="S17" s="150">
        <f>Q17+R17</f>
        <v>6374</v>
      </c>
      <c r="T17" s="151">
        <v>53817.45</v>
      </c>
      <c r="U17" s="43"/>
      <c r="V17" s="44"/>
      <c r="W17" s="43"/>
      <c r="X17" s="44"/>
    </row>
    <row r="18" spans="2:26" x14ac:dyDescent="0.25">
      <c r="B18" s="6" t="s">
        <v>15</v>
      </c>
      <c r="C18" s="7"/>
      <c r="D18" s="8"/>
      <c r="E18" s="11"/>
      <c r="F18" s="10"/>
      <c r="G18" s="8"/>
      <c r="H18" s="8"/>
      <c r="I18" s="43"/>
      <c r="J18" s="43"/>
      <c r="K18" s="150">
        <v>35693.47</v>
      </c>
      <c r="L18" s="151">
        <v>93908.3</v>
      </c>
      <c r="M18" s="150">
        <v>2878.41</v>
      </c>
      <c r="N18" s="151">
        <v>7935.16</v>
      </c>
      <c r="O18" s="150">
        <v>2395.3200000000002</v>
      </c>
      <c r="P18" s="151">
        <v>6635.88</v>
      </c>
      <c r="Q18" s="150">
        <v>5312</v>
      </c>
      <c r="R18" s="150">
        <v>0</v>
      </c>
      <c r="S18" s="150">
        <f t="shared" ref="S18:S29" si="0">Q18+R18</f>
        <v>5312</v>
      </c>
      <c r="T18" s="151">
        <v>45225.02</v>
      </c>
      <c r="U18" s="43"/>
      <c r="V18" s="44"/>
      <c r="W18" s="43"/>
      <c r="X18" s="44"/>
    </row>
    <row r="19" spans="2:26" x14ac:dyDescent="0.25">
      <c r="B19" s="6" t="s">
        <v>16</v>
      </c>
      <c r="C19" s="7"/>
      <c r="D19" s="8"/>
      <c r="E19" s="11"/>
      <c r="F19" s="10"/>
      <c r="G19" s="8"/>
      <c r="H19" s="8"/>
      <c r="I19" s="43"/>
      <c r="J19" s="43"/>
      <c r="K19" s="150">
        <v>26541.07</v>
      </c>
      <c r="L19" s="151">
        <v>70643.100000000006</v>
      </c>
      <c r="M19" s="150">
        <v>2200.5</v>
      </c>
      <c r="N19" s="151">
        <v>6111.91</v>
      </c>
      <c r="O19" s="150">
        <v>1957.24</v>
      </c>
      <c r="P19" s="151">
        <v>5457.65</v>
      </c>
      <c r="Q19" s="150">
        <v>5100</v>
      </c>
      <c r="R19" s="150">
        <v>0</v>
      </c>
      <c r="S19" s="150">
        <f t="shared" si="0"/>
        <v>5100</v>
      </c>
      <c r="T19" s="151">
        <v>43509.77</v>
      </c>
      <c r="U19" s="43"/>
      <c r="V19" s="44"/>
      <c r="W19" s="43"/>
      <c r="X19" s="44"/>
      <c r="Z19" t="s">
        <v>34</v>
      </c>
    </row>
    <row r="20" spans="2:26" x14ac:dyDescent="0.25">
      <c r="B20" s="6" t="s">
        <v>17</v>
      </c>
      <c r="C20" s="7"/>
      <c r="D20" s="8"/>
      <c r="E20" s="11"/>
      <c r="F20" s="10"/>
      <c r="G20" s="8"/>
      <c r="H20" s="8"/>
      <c r="I20" s="43"/>
      <c r="J20" s="43"/>
      <c r="K20" s="150">
        <v>14851.4</v>
      </c>
      <c r="L20" s="151">
        <v>40928.18</v>
      </c>
      <c r="M20" s="150">
        <v>1347.55</v>
      </c>
      <c r="N20" s="151">
        <v>3817.87</v>
      </c>
      <c r="O20" s="150">
        <v>2175.48</v>
      </c>
      <c r="P20" s="151">
        <v>6044.61</v>
      </c>
      <c r="Q20" s="150">
        <v>5038</v>
      </c>
      <c r="R20" s="150">
        <v>0</v>
      </c>
      <c r="S20" s="150">
        <f t="shared" si="0"/>
        <v>5038</v>
      </c>
      <c r="T20" s="151">
        <v>43008.15</v>
      </c>
      <c r="U20" s="43"/>
      <c r="V20" s="44"/>
      <c r="W20" s="43"/>
      <c r="X20" s="44"/>
    </row>
    <row r="21" spans="2:26" x14ac:dyDescent="0.25">
      <c r="B21" s="6" t="s">
        <v>18</v>
      </c>
      <c r="C21" s="7"/>
      <c r="D21" s="8"/>
      <c r="E21" s="11"/>
      <c r="F21" s="10"/>
      <c r="G21" s="8"/>
      <c r="H21" s="8"/>
      <c r="I21" s="43"/>
      <c r="J21" s="43"/>
      <c r="K21" s="150">
        <v>3996.54</v>
      </c>
      <c r="L21" s="151">
        <v>13335.34</v>
      </c>
      <c r="M21" s="150">
        <v>154.57</v>
      </c>
      <c r="N21" s="151">
        <v>609.30999999999995</v>
      </c>
      <c r="O21" s="150">
        <v>2165.2399999999998</v>
      </c>
      <c r="P21" s="151">
        <v>6017.08</v>
      </c>
      <c r="Q21" s="150">
        <v>4784</v>
      </c>
      <c r="R21" s="150">
        <v>0</v>
      </c>
      <c r="S21" s="150">
        <f t="shared" si="0"/>
        <v>4784</v>
      </c>
      <c r="T21" s="151">
        <v>40953.08</v>
      </c>
      <c r="U21" s="43"/>
      <c r="V21" s="44"/>
      <c r="W21" s="43"/>
      <c r="X21" s="44"/>
    </row>
    <row r="22" spans="2:26" x14ac:dyDescent="0.25">
      <c r="B22" s="6" t="s">
        <v>19</v>
      </c>
      <c r="C22" s="7"/>
      <c r="D22" s="8"/>
      <c r="E22" s="11"/>
      <c r="F22" s="10"/>
      <c r="G22" s="8"/>
      <c r="H22" s="8"/>
      <c r="I22" s="43"/>
      <c r="J22" s="43"/>
      <c r="K22" s="150">
        <v>2887.55</v>
      </c>
      <c r="L22" s="151">
        <v>10516.31</v>
      </c>
      <c r="M22" s="150">
        <v>132.37</v>
      </c>
      <c r="N22" s="151">
        <v>549.6</v>
      </c>
      <c r="O22" s="150">
        <v>1713.13</v>
      </c>
      <c r="P22" s="151">
        <v>4801.1000000000004</v>
      </c>
      <c r="Q22" s="150">
        <v>4267</v>
      </c>
      <c r="R22" s="150">
        <v>0</v>
      </c>
      <c r="S22" s="150">
        <f t="shared" si="0"/>
        <v>4267</v>
      </c>
      <c r="T22" s="151">
        <v>36770.129999999997</v>
      </c>
      <c r="U22" s="43"/>
      <c r="V22" s="44"/>
      <c r="W22" s="43"/>
      <c r="X22" s="44"/>
    </row>
    <row r="23" spans="2:26" x14ac:dyDescent="0.25">
      <c r="B23" s="6" t="s">
        <v>20</v>
      </c>
      <c r="C23" s="7"/>
      <c r="D23" s="8"/>
      <c r="E23" s="11"/>
      <c r="F23" s="10"/>
      <c r="G23" s="8"/>
      <c r="H23" s="8"/>
      <c r="I23" s="43"/>
      <c r="J23" s="43"/>
      <c r="K23" s="150">
        <v>2661.75</v>
      </c>
      <c r="L23" s="151">
        <v>9942.34</v>
      </c>
      <c r="M23" s="150">
        <v>110.25</v>
      </c>
      <c r="N23" s="151">
        <v>490.1</v>
      </c>
      <c r="O23" s="150">
        <v>1142.29</v>
      </c>
      <c r="P23" s="151">
        <v>3265.81</v>
      </c>
      <c r="Q23" s="150">
        <v>2899</v>
      </c>
      <c r="R23" s="150">
        <v>0</v>
      </c>
      <c r="S23" s="150">
        <f t="shared" si="0"/>
        <v>2899</v>
      </c>
      <c r="T23" s="151">
        <v>25707.01</v>
      </c>
      <c r="U23" s="43"/>
      <c r="V23" s="44"/>
      <c r="W23" s="43"/>
      <c r="X23" s="44"/>
    </row>
    <row r="24" spans="2:26" x14ac:dyDescent="0.25">
      <c r="B24" s="6" t="s">
        <v>21</v>
      </c>
      <c r="C24" s="7"/>
      <c r="D24" s="8"/>
      <c r="E24" s="11"/>
      <c r="F24" s="10"/>
      <c r="G24" s="8"/>
      <c r="H24" s="8"/>
      <c r="I24" s="43"/>
      <c r="J24" s="43"/>
      <c r="K24" s="150">
        <v>1864.3</v>
      </c>
      <c r="L24" s="151">
        <v>6890.66</v>
      </c>
      <c r="M24" s="150">
        <v>66.150000000000006</v>
      </c>
      <c r="N24" s="151">
        <v>302.81</v>
      </c>
      <c r="O24" s="150">
        <v>829.78</v>
      </c>
      <c r="P24" s="151">
        <v>2362.86</v>
      </c>
      <c r="Q24" s="254">
        <v>2727</v>
      </c>
      <c r="R24" s="254">
        <v>0</v>
      </c>
      <c r="S24" s="254">
        <f t="shared" si="0"/>
        <v>2727</v>
      </c>
      <c r="T24" s="256">
        <v>24315.38</v>
      </c>
      <c r="U24" s="43"/>
      <c r="V24" s="44"/>
      <c r="W24" s="43"/>
      <c r="X24" s="44"/>
    </row>
    <row r="25" spans="2:26" x14ac:dyDescent="0.25">
      <c r="B25" s="6" t="s">
        <v>21</v>
      </c>
      <c r="C25" s="7"/>
      <c r="D25" s="8"/>
      <c r="E25" s="11"/>
      <c r="F25" s="10"/>
      <c r="G25" s="8"/>
      <c r="H25" s="8"/>
      <c r="I25" s="43"/>
      <c r="J25" s="43"/>
      <c r="K25" s="150">
        <v>743.57</v>
      </c>
      <c r="L25" s="151">
        <v>2914.72</v>
      </c>
      <c r="M25" s="150">
        <v>22.05</v>
      </c>
      <c r="N25" s="151">
        <v>127.99</v>
      </c>
      <c r="O25" s="150">
        <v>204.75</v>
      </c>
      <c r="P25" s="151">
        <v>613.14</v>
      </c>
      <c r="Q25" s="255"/>
      <c r="R25" s="255"/>
      <c r="S25" s="255"/>
      <c r="T25" s="257"/>
      <c r="U25" s="43"/>
      <c r="V25" s="44"/>
      <c r="W25" s="43"/>
      <c r="X25" s="44"/>
    </row>
    <row r="26" spans="2:26" x14ac:dyDescent="0.25">
      <c r="B26" s="6" t="s">
        <v>22</v>
      </c>
      <c r="C26" s="7"/>
      <c r="D26" s="8"/>
      <c r="E26" s="11"/>
      <c r="F26" s="10"/>
      <c r="G26" s="8"/>
      <c r="H26" s="8"/>
      <c r="I26" s="43"/>
      <c r="J26" s="43"/>
      <c r="K26" s="150">
        <v>3146.25</v>
      </c>
      <c r="L26" s="151">
        <v>11173.93</v>
      </c>
      <c r="M26" s="150">
        <v>110.24</v>
      </c>
      <c r="N26" s="151">
        <v>490.08</v>
      </c>
      <c r="O26" s="150">
        <v>1627</v>
      </c>
      <c r="P26" s="151">
        <v>4569.46</v>
      </c>
      <c r="Q26" s="150">
        <v>4864</v>
      </c>
      <c r="R26" s="150">
        <v>0</v>
      </c>
      <c r="S26" s="150">
        <f t="shared" si="0"/>
        <v>4864</v>
      </c>
      <c r="T26" s="151">
        <v>41605.440000000002</v>
      </c>
      <c r="U26" s="43"/>
      <c r="V26" s="44"/>
      <c r="W26" s="43"/>
      <c r="X26" s="44"/>
    </row>
    <row r="27" spans="2:26" x14ac:dyDescent="0.25">
      <c r="B27" s="6" t="s">
        <v>23</v>
      </c>
      <c r="C27" s="7"/>
      <c r="D27" s="8"/>
      <c r="E27" s="11"/>
      <c r="F27" s="10"/>
      <c r="G27" s="8"/>
      <c r="H27" s="8"/>
      <c r="I27" s="43"/>
      <c r="J27" s="43"/>
      <c r="K27" s="150">
        <v>16808.89</v>
      </c>
      <c r="L27" s="151">
        <v>45904.09</v>
      </c>
      <c r="M27" s="150">
        <v>1025.2</v>
      </c>
      <c r="N27" s="151">
        <v>2950.9</v>
      </c>
      <c r="O27" s="150">
        <v>1971.81</v>
      </c>
      <c r="P27" s="151">
        <v>5496.83</v>
      </c>
      <c r="Q27" s="150">
        <v>5456</v>
      </c>
      <c r="R27" s="150">
        <v>0</v>
      </c>
      <c r="S27" s="150">
        <f t="shared" si="0"/>
        <v>5456</v>
      </c>
      <c r="T27" s="151">
        <v>46395.199999999997</v>
      </c>
      <c r="U27" s="43"/>
      <c r="V27" s="44"/>
      <c r="W27" s="43"/>
      <c r="X27" s="44"/>
    </row>
    <row r="28" spans="2:26" x14ac:dyDescent="0.25">
      <c r="B28" s="6" t="s">
        <v>24</v>
      </c>
      <c r="C28" s="7"/>
      <c r="D28" s="8"/>
      <c r="E28" s="11"/>
      <c r="F28" s="10"/>
      <c r="G28" s="8"/>
      <c r="H28" s="8"/>
      <c r="I28" s="43"/>
      <c r="J28" s="43"/>
      <c r="K28" s="150">
        <v>35758.699999999997</v>
      </c>
      <c r="L28" s="151">
        <v>94074.13</v>
      </c>
      <c r="M28" s="150">
        <v>2503.12</v>
      </c>
      <c r="N28" s="151">
        <v>6925.81</v>
      </c>
      <c r="O28" s="150">
        <v>2068.6</v>
      </c>
      <c r="P28" s="151">
        <v>5757.15</v>
      </c>
      <c r="Q28" s="150">
        <v>6917</v>
      </c>
      <c r="R28" s="150">
        <v>0</v>
      </c>
      <c r="S28" s="150">
        <f t="shared" si="0"/>
        <v>6917</v>
      </c>
      <c r="T28" s="151">
        <v>58215.88</v>
      </c>
      <c r="U28" s="43"/>
      <c r="V28" s="44"/>
      <c r="W28" s="43"/>
      <c r="X28" s="44"/>
    </row>
    <row r="29" spans="2:26" x14ac:dyDescent="0.25">
      <c r="B29" s="6" t="s">
        <v>25</v>
      </c>
      <c r="C29" s="7"/>
      <c r="D29" s="8"/>
      <c r="E29" s="11"/>
      <c r="F29" s="10"/>
      <c r="G29" s="8"/>
      <c r="H29" s="8"/>
      <c r="I29" s="43"/>
      <c r="J29" s="43"/>
      <c r="K29" s="150">
        <v>48947.8</v>
      </c>
      <c r="L29" s="151">
        <v>127600.54</v>
      </c>
      <c r="M29" s="150">
        <v>2337.98</v>
      </c>
      <c r="N29" s="151">
        <v>6481.66</v>
      </c>
      <c r="O29" s="150">
        <v>5536.79</v>
      </c>
      <c r="P29" s="151">
        <v>15084.96</v>
      </c>
      <c r="Q29" s="150">
        <v>5833</v>
      </c>
      <c r="R29" s="150">
        <v>0</v>
      </c>
      <c r="S29" s="150">
        <f t="shared" si="0"/>
        <v>5833</v>
      </c>
      <c r="T29" s="151">
        <v>49445.440000000002</v>
      </c>
      <c r="U29" s="43"/>
      <c r="V29" s="44"/>
      <c r="W29" s="43"/>
      <c r="X29" s="44"/>
    </row>
    <row r="30" spans="2:26" x14ac:dyDescent="0.25">
      <c r="B30" s="12" t="s">
        <v>26</v>
      </c>
      <c r="C30" s="13"/>
      <c r="D30" s="14"/>
      <c r="E30" s="13"/>
      <c r="F30" s="14"/>
      <c r="G30" s="14"/>
      <c r="H30" s="14"/>
      <c r="I30" s="14"/>
      <c r="J30" s="14"/>
      <c r="K30" s="66">
        <f t="shared" ref="K30:L30" si="1">SUM(K17:K29)</f>
        <v>262376.20999999996</v>
      </c>
      <c r="L30" s="66">
        <f t="shared" si="1"/>
        <v>705069.73</v>
      </c>
      <c r="M30" s="66">
        <f t="shared" ref="M30:S30" si="2">SUM(M17:M29)</f>
        <v>18105.48</v>
      </c>
      <c r="N30" s="66">
        <f t="shared" si="2"/>
        <v>51018.3</v>
      </c>
      <c r="O30" s="66">
        <f t="shared" si="2"/>
        <v>25955.1</v>
      </c>
      <c r="P30" s="66">
        <f t="shared" si="2"/>
        <v>72130.13</v>
      </c>
      <c r="Q30" s="66">
        <f t="shared" si="2"/>
        <v>59571</v>
      </c>
      <c r="R30" s="66">
        <f t="shared" si="2"/>
        <v>0</v>
      </c>
      <c r="S30" s="66">
        <f t="shared" si="2"/>
        <v>59571</v>
      </c>
      <c r="T30" s="66">
        <f t="shared" ref="T30:X30" si="3">SUM(T17:T29)</f>
        <v>508967.95</v>
      </c>
      <c r="U30" s="66">
        <f t="shared" si="3"/>
        <v>0</v>
      </c>
      <c r="V30" s="66">
        <f t="shared" si="3"/>
        <v>0</v>
      </c>
      <c r="W30" s="66">
        <f t="shared" si="3"/>
        <v>0</v>
      </c>
      <c r="X30" s="66">
        <f t="shared" si="3"/>
        <v>0</v>
      </c>
    </row>
    <row r="31" spans="2:26" x14ac:dyDescent="0.25">
      <c r="B31" s="71" t="s">
        <v>33</v>
      </c>
      <c r="L31" s="34">
        <f>L30/K30</f>
        <v>2.6872471783931937</v>
      </c>
      <c r="M31" s="34"/>
      <c r="N31" s="34">
        <f>N30/M30</f>
        <v>2.8178374724116679</v>
      </c>
      <c r="O31" s="34"/>
      <c r="P31" s="34">
        <f>P30/O30</f>
        <v>2.7790349488154549</v>
      </c>
      <c r="T31" s="34">
        <f>T30/Q30</f>
        <v>8.543887965620856</v>
      </c>
      <c r="V31" s="34" t="e">
        <f>V30/U30</f>
        <v>#DIV/0!</v>
      </c>
      <c r="X31" s="34" t="e">
        <f t="shared" ref="X31" si="4">X30/W30</f>
        <v>#DIV/0!</v>
      </c>
    </row>
    <row r="33" spans="1:25" x14ac:dyDescent="0.25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</row>
    <row r="34" spans="1:25" x14ac:dyDescent="0.25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</row>
    <row r="35" spans="1:25" x14ac:dyDescent="0.25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</row>
    <row r="36" spans="1:25" x14ac:dyDescent="0.25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</row>
    <row r="37" spans="1:25" x14ac:dyDescent="0.25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</row>
    <row r="38" spans="1:25" x14ac:dyDescent="0.25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</row>
    <row r="39" spans="1:25" x14ac:dyDescent="0.25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</row>
    <row r="40" spans="1:25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</row>
    <row r="41" spans="1:25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</row>
    <row r="42" spans="1:25" x14ac:dyDescent="0.25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</row>
    <row r="43" spans="1:25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</row>
    <row r="44" spans="1:25" x14ac:dyDescent="0.25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</row>
    <row r="45" spans="1:25" x14ac:dyDescent="0.25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</row>
    <row r="46" spans="1:25" x14ac:dyDescent="0.25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</row>
    <row r="47" spans="1:25" x14ac:dyDescent="0.25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x14ac:dyDescent="0.25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x14ac:dyDescent="0.25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x14ac:dyDescent="0.25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x14ac:dyDescent="0.25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x14ac:dyDescent="0.2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</row>
    <row r="55" spans="1:25" ht="16.5" customHeight="1" x14ac:dyDescent="0.25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</row>
    <row r="56" spans="1:25" x14ac:dyDescent="0.25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</row>
    <row r="57" spans="1:25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</row>
    <row r="58" spans="1:25" x14ac:dyDescent="0.25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</row>
    <row r="59" spans="1:25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</row>
    <row r="60" spans="1:25" x14ac:dyDescent="0.25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</row>
    <row r="61" spans="1:25" x14ac:dyDescent="0.25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</row>
    <row r="62" spans="1:25" x14ac:dyDescent="0.25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</row>
    <row r="63" spans="1:25" x14ac:dyDescent="0.25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</row>
    <row r="64" spans="1:25" x14ac:dyDescent="0.25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</row>
    <row r="65" spans="1:25" x14ac:dyDescent="0.25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</row>
    <row r="66" spans="1:25" x14ac:dyDescent="0.25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</row>
    <row r="67" spans="1:25" x14ac:dyDescent="0.25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</row>
    <row r="68" spans="1:25" x14ac:dyDescent="0.2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</row>
    <row r="69" spans="1:25" ht="28.5" customHeight="1" x14ac:dyDescent="0.25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</row>
    <row r="70" spans="1:25" x14ac:dyDescent="0.25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</row>
    <row r="71" spans="1:25" x14ac:dyDescent="0.25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</row>
    <row r="72" spans="1:25" x14ac:dyDescent="0.25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</row>
  </sheetData>
  <mergeCells count="60">
    <mergeCell ref="W15:X15"/>
    <mergeCell ref="U14:X14"/>
    <mergeCell ref="B14:B16"/>
    <mergeCell ref="C14:D14"/>
    <mergeCell ref="E14:F14"/>
    <mergeCell ref="G14:H14"/>
    <mergeCell ref="K14:L14"/>
    <mergeCell ref="C15:D15"/>
    <mergeCell ref="E15:F15"/>
    <mergeCell ref="G15:H15"/>
    <mergeCell ref="I15:J15"/>
    <mergeCell ref="K15:L15"/>
    <mergeCell ref="Q15:T15"/>
    <mergeCell ref="U15:V15"/>
    <mergeCell ref="M15:N15"/>
    <mergeCell ref="O15:P15"/>
    <mergeCell ref="W3:X3"/>
    <mergeCell ref="C2:D2"/>
    <mergeCell ref="B7:B9"/>
    <mergeCell ref="C7:D7"/>
    <mergeCell ref="E7:F7"/>
    <mergeCell ref="G7:H7"/>
    <mergeCell ref="I8:J8"/>
    <mergeCell ref="I2:J2"/>
    <mergeCell ref="K2:L2"/>
    <mergeCell ref="Q2:T2"/>
    <mergeCell ref="U2:V2"/>
    <mergeCell ref="K8:L8"/>
    <mergeCell ref="Q8:T8"/>
    <mergeCell ref="K7:L7"/>
    <mergeCell ref="Q7:T7"/>
    <mergeCell ref="U8:V8"/>
    <mergeCell ref="E2:F2"/>
    <mergeCell ref="G2:H2"/>
    <mergeCell ref="W8:X8"/>
    <mergeCell ref="U7:X7"/>
    <mergeCell ref="B2:B4"/>
    <mergeCell ref="C8:D8"/>
    <mergeCell ref="E8:F8"/>
    <mergeCell ref="G8:H8"/>
    <mergeCell ref="W2:X2"/>
    <mergeCell ref="C3:D3"/>
    <mergeCell ref="E3:F3"/>
    <mergeCell ref="G3:H3"/>
    <mergeCell ref="I3:J3"/>
    <mergeCell ref="K3:L3"/>
    <mergeCell ref="Q3:T3"/>
    <mergeCell ref="U3:V3"/>
    <mergeCell ref="M14:N14"/>
    <mergeCell ref="O14:P14"/>
    <mergeCell ref="K13:L13"/>
    <mergeCell ref="M13:N13"/>
    <mergeCell ref="O13:P13"/>
    <mergeCell ref="Q24:Q25"/>
    <mergeCell ref="R24:R25"/>
    <mergeCell ref="S24:S25"/>
    <mergeCell ref="T24:T25"/>
    <mergeCell ref="Q13:T13"/>
    <mergeCell ref="Q14:R14"/>
    <mergeCell ref="S14:T14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54E63-1B1C-4C3B-B021-5C621C668F3B}">
  <sheetPr>
    <pageSetUpPr fitToPage="1"/>
  </sheetPr>
  <dimension ref="A1:AM75"/>
  <sheetViews>
    <sheetView topLeftCell="A7" zoomScale="90" zoomScaleNormal="90" workbookViewId="0">
      <selection activeCell="S12" sqref="S12"/>
    </sheetView>
  </sheetViews>
  <sheetFormatPr defaultRowHeight="15" x14ac:dyDescent="0.25"/>
  <cols>
    <col min="2" max="2" width="11" customWidth="1"/>
    <col min="3" max="3" width="15.7109375" customWidth="1"/>
    <col min="4" max="10" width="5.7109375" customWidth="1"/>
    <col min="11" max="14" width="14.7109375" customWidth="1"/>
    <col min="15" max="15" width="12.7109375" customWidth="1"/>
    <col min="16" max="16" width="10.7109375" customWidth="1"/>
    <col min="17" max="17" width="14.85546875" customWidth="1"/>
    <col min="18" max="18" width="16.28515625" bestFit="1" customWidth="1"/>
    <col min="19" max="20" width="12.5703125" customWidth="1"/>
    <col min="21" max="21" width="14.28515625" customWidth="1"/>
    <col min="22" max="22" width="13.5703125" customWidth="1"/>
    <col min="23" max="32" width="14.7109375" customWidth="1"/>
    <col min="33" max="33" width="11.42578125" bestFit="1" customWidth="1"/>
  </cols>
  <sheetData>
    <row r="1" spans="2:39" ht="21" x14ac:dyDescent="0.35">
      <c r="B1" s="87" t="s">
        <v>35</v>
      </c>
      <c r="C1" s="88"/>
      <c r="AF1" s="27"/>
      <c r="AG1" s="27"/>
      <c r="AH1" s="27"/>
      <c r="AI1" s="27"/>
      <c r="AJ1" s="27"/>
      <c r="AK1" s="27"/>
      <c r="AL1" s="27"/>
      <c r="AM1" s="27"/>
    </row>
    <row r="2" spans="2:39" x14ac:dyDescent="0.25">
      <c r="B2" s="179">
        <v>2022</v>
      </c>
      <c r="C2" s="164"/>
      <c r="D2" s="168"/>
      <c r="E2" s="164"/>
      <c r="F2" s="168"/>
      <c r="G2" s="164"/>
      <c r="H2" s="168"/>
      <c r="I2" s="163"/>
      <c r="J2" s="164"/>
      <c r="K2" s="201"/>
      <c r="L2" s="206"/>
      <c r="M2" s="92"/>
      <c r="N2" s="92"/>
      <c r="O2" s="176"/>
      <c r="P2" s="176"/>
      <c r="Q2" s="176"/>
      <c r="R2" s="177"/>
      <c r="S2" s="89"/>
      <c r="T2" s="89"/>
      <c r="U2" s="89"/>
      <c r="V2" s="89"/>
      <c r="W2" s="291"/>
      <c r="X2" s="292"/>
      <c r="Y2" s="95"/>
      <c r="Z2" s="95"/>
      <c r="AA2" s="184"/>
      <c r="AB2" s="207"/>
      <c r="AC2" s="85"/>
      <c r="AD2" s="84"/>
      <c r="AF2" s="27"/>
      <c r="AG2" s="27"/>
      <c r="AH2" s="27"/>
      <c r="AI2" s="27"/>
      <c r="AJ2" s="27"/>
      <c r="AK2" s="27"/>
      <c r="AL2" s="27"/>
      <c r="AM2" s="27"/>
    </row>
    <row r="3" spans="2:39" x14ac:dyDescent="0.25">
      <c r="B3" s="180"/>
      <c r="C3" s="164" t="s">
        <v>0</v>
      </c>
      <c r="D3" s="168"/>
      <c r="E3" s="168" t="s">
        <v>1</v>
      </c>
      <c r="F3" s="168"/>
      <c r="G3" s="168" t="s">
        <v>2</v>
      </c>
      <c r="H3" s="168"/>
      <c r="I3" s="163" t="s">
        <v>30</v>
      </c>
      <c r="J3" s="164"/>
      <c r="K3" s="201" t="s">
        <v>3</v>
      </c>
      <c r="L3" s="202"/>
      <c r="M3" s="92"/>
      <c r="N3" s="92"/>
      <c r="O3" s="175" t="s">
        <v>4</v>
      </c>
      <c r="P3" s="176"/>
      <c r="Q3" s="176"/>
      <c r="R3" s="177"/>
      <c r="S3" s="90"/>
      <c r="T3" s="90"/>
      <c r="U3" s="90"/>
      <c r="V3" s="90"/>
      <c r="W3" s="178" t="s">
        <v>5</v>
      </c>
      <c r="X3" s="178"/>
      <c r="Y3" s="91"/>
      <c r="Z3" s="91"/>
      <c r="AA3" s="184" t="s">
        <v>29</v>
      </c>
      <c r="AB3" s="207"/>
      <c r="AC3" s="85"/>
      <c r="AD3" s="84"/>
      <c r="AF3" s="27"/>
      <c r="AG3" s="27"/>
      <c r="AH3" s="27"/>
      <c r="AI3" s="27"/>
      <c r="AJ3" s="27"/>
      <c r="AK3" s="27"/>
      <c r="AL3" s="27"/>
      <c r="AM3" s="27"/>
    </row>
    <row r="4" spans="2:39" x14ac:dyDescent="0.25">
      <c r="B4" s="181"/>
      <c r="C4" s="1" t="s">
        <v>6</v>
      </c>
      <c r="D4" s="2" t="s">
        <v>7</v>
      </c>
      <c r="E4" s="2" t="s">
        <v>6</v>
      </c>
      <c r="F4" s="2" t="s">
        <v>7</v>
      </c>
      <c r="G4" s="2" t="s">
        <v>6</v>
      </c>
      <c r="H4" s="2" t="s">
        <v>7</v>
      </c>
      <c r="I4" s="2" t="s">
        <v>31</v>
      </c>
      <c r="J4" s="2" t="s">
        <v>7</v>
      </c>
      <c r="K4" s="40" t="s">
        <v>8</v>
      </c>
      <c r="L4" s="40" t="s">
        <v>7</v>
      </c>
      <c r="M4" s="40"/>
      <c r="N4" s="40"/>
      <c r="O4" s="4" t="s">
        <v>9</v>
      </c>
      <c r="P4" s="4" t="s">
        <v>10</v>
      </c>
      <c r="Q4" s="4" t="s">
        <v>11</v>
      </c>
      <c r="R4" s="4" t="s">
        <v>7</v>
      </c>
      <c r="S4" s="4"/>
      <c r="T4" s="4"/>
      <c r="U4" s="4"/>
      <c r="V4" s="4"/>
      <c r="W4" s="5" t="s">
        <v>12</v>
      </c>
      <c r="X4" s="5" t="s">
        <v>13</v>
      </c>
      <c r="Y4" s="5"/>
      <c r="Z4" s="5"/>
      <c r="AA4" s="20" t="s">
        <v>12</v>
      </c>
      <c r="AB4" s="37" t="s">
        <v>13</v>
      </c>
      <c r="AC4" s="85"/>
      <c r="AD4" s="84"/>
      <c r="AF4" s="27"/>
      <c r="AG4" s="27"/>
      <c r="AH4" s="27"/>
      <c r="AI4" s="27"/>
      <c r="AJ4" s="27"/>
      <c r="AK4" s="27"/>
      <c r="AL4" s="27"/>
      <c r="AM4" s="27"/>
    </row>
    <row r="5" spans="2:39" x14ac:dyDescent="0.25">
      <c r="B5" s="12" t="s">
        <v>26</v>
      </c>
      <c r="C5" s="13"/>
      <c r="D5" s="14"/>
      <c r="E5" s="13"/>
      <c r="F5" s="14"/>
      <c r="G5" s="14"/>
      <c r="H5" s="14"/>
      <c r="I5" s="14"/>
      <c r="J5" s="14"/>
      <c r="K5" s="14">
        <v>142500</v>
      </c>
      <c r="L5" s="14"/>
      <c r="M5" s="160" t="s">
        <v>105</v>
      </c>
      <c r="N5" s="14"/>
      <c r="O5" s="14"/>
      <c r="P5" s="14"/>
      <c r="Q5" s="14">
        <v>35500</v>
      </c>
      <c r="R5" s="14"/>
      <c r="S5" s="14"/>
      <c r="T5" s="14"/>
      <c r="U5" s="160" t="s">
        <v>105</v>
      </c>
      <c r="V5" s="14"/>
      <c r="W5" s="14"/>
      <c r="X5" s="14"/>
      <c r="Y5" s="14"/>
      <c r="Z5" s="14"/>
      <c r="AA5" s="14"/>
      <c r="AB5" s="83"/>
      <c r="AC5" s="85"/>
      <c r="AD5" s="84"/>
      <c r="AF5" s="27"/>
      <c r="AG5" s="27"/>
      <c r="AH5" s="27"/>
      <c r="AI5" s="27"/>
      <c r="AJ5" s="27"/>
      <c r="AK5" s="27"/>
      <c r="AL5" s="27"/>
      <c r="AM5" s="27"/>
    </row>
    <row r="6" spans="2:39" x14ac:dyDescent="0.25">
      <c r="AF6" s="27"/>
      <c r="AG6" s="27"/>
      <c r="AH6" s="27"/>
      <c r="AI6" s="27"/>
      <c r="AJ6" s="27"/>
      <c r="AK6" s="27"/>
      <c r="AL6" s="27"/>
      <c r="AM6" s="27"/>
    </row>
    <row r="7" spans="2:39" x14ac:dyDescent="0.25">
      <c r="B7" s="301">
        <v>2023</v>
      </c>
      <c r="C7" s="164"/>
      <c r="D7" s="168"/>
      <c r="E7" s="164"/>
      <c r="F7" s="168"/>
      <c r="G7" s="164"/>
      <c r="H7" s="168"/>
      <c r="I7" s="24"/>
      <c r="J7" s="24"/>
      <c r="K7" s="201"/>
      <c r="L7" s="206"/>
      <c r="M7" s="92"/>
      <c r="N7" s="92"/>
      <c r="O7" s="288"/>
      <c r="P7" s="288"/>
      <c r="Q7" s="288"/>
      <c r="R7" s="289"/>
      <c r="S7" s="94"/>
      <c r="T7" s="94"/>
      <c r="U7" s="94"/>
      <c r="V7" s="94"/>
      <c r="W7" s="299"/>
      <c r="X7" s="299"/>
      <c r="Y7" s="299"/>
      <c r="Z7" s="299"/>
      <c r="AA7" s="299"/>
      <c r="AB7" s="300"/>
      <c r="AC7" s="85"/>
      <c r="AD7" s="84"/>
      <c r="AF7" s="27"/>
      <c r="AG7" s="27"/>
      <c r="AH7" s="27"/>
      <c r="AI7" s="27"/>
      <c r="AJ7" s="27"/>
      <c r="AK7" s="27"/>
      <c r="AL7" s="27"/>
      <c r="AM7" s="27"/>
    </row>
    <row r="8" spans="2:39" x14ac:dyDescent="0.25">
      <c r="B8" s="302"/>
      <c r="C8" s="164" t="s">
        <v>0</v>
      </c>
      <c r="D8" s="168"/>
      <c r="E8" s="168" t="s">
        <v>1</v>
      </c>
      <c r="F8" s="168"/>
      <c r="G8" s="168" t="s">
        <v>2</v>
      </c>
      <c r="H8" s="168"/>
      <c r="I8" s="163" t="s">
        <v>30</v>
      </c>
      <c r="J8" s="164"/>
      <c r="K8" s="201" t="s">
        <v>3</v>
      </c>
      <c r="L8" s="202"/>
      <c r="M8" s="92"/>
      <c r="N8" s="92"/>
      <c r="O8" s="175" t="s">
        <v>4</v>
      </c>
      <c r="P8" s="176"/>
      <c r="Q8" s="176"/>
      <c r="R8" s="177"/>
      <c r="S8" s="108"/>
      <c r="T8" s="108"/>
      <c r="U8" s="108"/>
      <c r="V8" s="108"/>
      <c r="W8" s="268" t="s">
        <v>5</v>
      </c>
      <c r="X8" s="269"/>
      <c r="Y8" s="93"/>
      <c r="Z8" s="93"/>
      <c r="AA8" s="263" t="s">
        <v>29</v>
      </c>
      <c r="AB8" s="296"/>
      <c r="AC8" s="85"/>
      <c r="AD8" s="84"/>
      <c r="AF8" s="27"/>
      <c r="AG8" s="27"/>
      <c r="AH8" s="27"/>
      <c r="AI8" s="27"/>
      <c r="AJ8" s="27"/>
      <c r="AK8" s="27"/>
      <c r="AL8" s="27"/>
      <c r="AM8" s="27"/>
    </row>
    <row r="9" spans="2:39" x14ac:dyDescent="0.25">
      <c r="B9" s="303"/>
      <c r="C9" s="47" t="s">
        <v>6</v>
      </c>
      <c r="D9" s="48" t="s">
        <v>7</v>
      </c>
      <c r="E9" s="48" t="s">
        <v>6</v>
      </c>
      <c r="F9" s="48" t="s">
        <v>7</v>
      </c>
      <c r="G9" s="48" t="s">
        <v>6</v>
      </c>
      <c r="H9" s="48" t="s">
        <v>7</v>
      </c>
      <c r="I9" s="48" t="s">
        <v>31</v>
      </c>
      <c r="J9" s="48" t="s">
        <v>7</v>
      </c>
      <c r="K9" s="40" t="s">
        <v>8</v>
      </c>
      <c r="L9" s="40" t="s">
        <v>7</v>
      </c>
      <c r="M9" s="40"/>
      <c r="N9" s="40"/>
      <c r="O9" s="49" t="s">
        <v>9</v>
      </c>
      <c r="P9" s="49" t="s">
        <v>10</v>
      </c>
      <c r="Q9" s="49" t="s">
        <v>11</v>
      </c>
      <c r="R9" s="49" t="s">
        <v>7</v>
      </c>
      <c r="S9" s="49"/>
      <c r="T9" s="49"/>
      <c r="U9" s="49"/>
      <c r="V9" s="49"/>
      <c r="W9" s="50" t="s">
        <v>12</v>
      </c>
      <c r="X9" s="50" t="s">
        <v>28</v>
      </c>
      <c r="Y9" s="50"/>
      <c r="Z9" s="50"/>
      <c r="AA9" s="51" t="s">
        <v>12</v>
      </c>
      <c r="AB9" s="86" t="s">
        <v>13</v>
      </c>
      <c r="AC9" s="85"/>
      <c r="AD9" s="84"/>
      <c r="AF9" s="27"/>
      <c r="AG9" s="27"/>
      <c r="AH9" s="27"/>
      <c r="AI9" s="27"/>
      <c r="AJ9" s="27"/>
      <c r="AK9" s="27"/>
      <c r="AL9" s="27"/>
      <c r="AM9" s="27"/>
    </row>
    <row r="10" spans="2:39" x14ac:dyDescent="0.25">
      <c r="B10" s="12" t="s">
        <v>26</v>
      </c>
      <c r="C10" s="13"/>
      <c r="D10" s="14"/>
      <c r="E10" s="13"/>
      <c r="F10" s="14"/>
      <c r="G10" s="14"/>
      <c r="H10" s="14"/>
      <c r="I10" s="14"/>
      <c r="J10" s="14"/>
      <c r="K10" s="14">
        <v>145260</v>
      </c>
      <c r="L10" s="14"/>
      <c r="M10" s="160" t="s">
        <v>105</v>
      </c>
      <c r="N10" s="14"/>
      <c r="O10" s="14"/>
      <c r="P10" s="14"/>
      <c r="Q10" s="14">
        <v>35870</v>
      </c>
      <c r="R10" s="14"/>
      <c r="S10" s="14"/>
      <c r="T10" s="14"/>
      <c r="U10" s="160" t="s">
        <v>105</v>
      </c>
      <c r="V10" s="14"/>
      <c r="W10" s="14"/>
      <c r="X10" s="14"/>
      <c r="Y10" s="14"/>
      <c r="Z10" s="14"/>
      <c r="AA10" s="14"/>
      <c r="AB10" s="83"/>
      <c r="AC10" s="85"/>
      <c r="AD10" s="84"/>
      <c r="AF10" s="27"/>
      <c r="AG10" s="27"/>
      <c r="AH10" s="27"/>
      <c r="AI10" s="27"/>
      <c r="AJ10" s="27"/>
      <c r="AK10" s="27"/>
      <c r="AL10" s="27"/>
      <c r="AM10" s="27"/>
    </row>
    <row r="11" spans="2:39" x14ac:dyDescent="0.25">
      <c r="AF11" s="27"/>
      <c r="AG11" s="27"/>
      <c r="AH11" s="27"/>
      <c r="AI11" s="27"/>
      <c r="AJ11" s="27"/>
      <c r="AK11" s="27"/>
      <c r="AL11" s="27"/>
      <c r="AM11" s="27"/>
    </row>
    <row r="12" spans="2:39" x14ac:dyDescent="0.25">
      <c r="K12" s="139" t="s">
        <v>89</v>
      </c>
      <c r="M12" s="139" t="s">
        <v>85</v>
      </c>
      <c r="O12" s="161" t="s">
        <v>84</v>
      </c>
      <c r="S12" s="161" t="s">
        <v>86</v>
      </c>
    </row>
    <row r="13" spans="2:39" ht="21" x14ac:dyDescent="0.35">
      <c r="B13" s="87" t="s">
        <v>27</v>
      </c>
      <c r="C13" s="88"/>
      <c r="K13" s="286" t="s">
        <v>42</v>
      </c>
      <c r="L13" s="287"/>
      <c r="M13" s="286" t="s">
        <v>43</v>
      </c>
      <c r="N13" s="287"/>
      <c r="O13" s="288" t="s">
        <v>37</v>
      </c>
      <c r="P13" s="288"/>
      <c r="Q13" s="288" t="s">
        <v>38</v>
      </c>
      <c r="R13" s="289"/>
      <c r="S13" s="288" t="s">
        <v>41</v>
      </c>
      <c r="T13" s="288"/>
      <c r="U13" s="288" t="s">
        <v>40</v>
      </c>
      <c r="V13" s="289"/>
    </row>
    <row r="14" spans="2:39" x14ac:dyDescent="0.25">
      <c r="B14" s="165">
        <v>2024</v>
      </c>
      <c r="C14" s="164"/>
      <c r="D14" s="168"/>
      <c r="E14" s="164"/>
      <c r="F14" s="168"/>
      <c r="G14" s="164"/>
      <c r="H14" s="168"/>
      <c r="I14" s="24"/>
      <c r="J14" s="24"/>
      <c r="K14" s="201"/>
      <c r="L14" s="206"/>
      <c r="M14" s="201"/>
      <c r="N14" s="206"/>
      <c r="O14" s="288" t="s">
        <v>36</v>
      </c>
      <c r="P14" s="288"/>
      <c r="Q14" s="288"/>
      <c r="R14" s="289"/>
      <c r="S14" s="288" t="s">
        <v>39</v>
      </c>
      <c r="T14" s="288"/>
      <c r="U14" s="288"/>
      <c r="V14" s="289"/>
      <c r="W14" s="269" t="s">
        <v>44</v>
      </c>
      <c r="X14" s="295"/>
      <c r="Y14" s="263"/>
      <c r="Z14" s="296"/>
      <c r="AA14" s="297"/>
      <c r="AB14" s="298"/>
      <c r="AC14" s="85"/>
      <c r="AD14" s="84"/>
    </row>
    <row r="15" spans="2:39" x14ac:dyDescent="0.25">
      <c r="B15" s="166"/>
      <c r="C15" s="164" t="s">
        <v>0</v>
      </c>
      <c r="D15" s="168"/>
      <c r="E15" s="168" t="s">
        <v>1</v>
      </c>
      <c r="F15" s="168"/>
      <c r="G15" s="168" t="s">
        <v>2</v>
      </c>
      <c r="H15" s="168"/>
      <c r="I15" s="163" t="s">
        <v>30</v>
      </c>
      <c r="J15" s="164"/>
      <c r="K15" s="201" t="s">
        <v>3</v>
      </c>
      <c r="L15" s="202"/>
      <c r="M15" s="201" t="s">
        <v>3</v>
      </c>
      <c r="N15" s="202"/>
      <c r="O15" s="175" t="s">
        <v>4</v>
      </c>
      <c r="P15" s="176"/>
      <c r="Q15" s="176"/>
      <c r="R15" s="177"/>
      <c r="S15" s="175" t="s">
        <v>4</v>
      </c>
      <c r="T15" s="176"/>
      <c r="U15" s="176"/>
      <c r="V15" s="177"/>
      <c r="W15" s="291" t="s">
        <v>5</v>
      </c>
      <c r="X15" s="292"/>
      <c r="Y15" s="263" t="s">
        <v>29</v>
      </c>
      <c r="Z15" s="296"/>
      <c r="AA15" s="293" t="s">
        <v>45</v>
      </c>
      <c r="AB15" s="294"/>
      <c r="AC15" s="85"/>
      <c r="AD15" s="84"/>
    </row>
    <row r="16" spans="2:39" x14ac:dyDescent="0.25">
      <c r="B16" s="167"/>
      <c r="C16" s="47" t="s">
        <v>6</v>
      </c>
      <c r="D16" s="48" t="s">
        <v>7</v>
      </c>
      <c r="E16" s="48" t="s">
        <v>6</v>
      </c>
      <c r="F16" s="48" t="s">
        <v>7</v>
      </c>
      <c r="G16" s="48" t="s">
        <v>6</v>
      </c>
      <c r="H16" s="48" t="s">
        <v>7</v>
      </c>
      <c r="I16" s="48" t="s">
        <v>31</v>
      </c>
      <c r="J16" s="48" t="s">
        <v>7</v>
      </c>
      <c r="K16" s="40" t="s">
        <v>8</v>
      </c>
      <c r="L16" s="40" t="s">
        <v>7</v>
      </c>
      <c r="M16" s="40" t="s">
        <v>8</v>
      </c>
      <c r="N16" s="40" t="s">
        <v>7</v>
      </c>
      <c r="O16" s="49" t="s">
        <v>9</v>
      </c>
      <c r="P16" s="49" t="s">
        <v>10</v>
      </c>
      <c r="Q16" s="49" t="s">
        <v>11</v>
      </c>
      <c r="R16" s="49" t="s">
        <v>7</v>
      </c>
      <c r="S16" s="49" t="s">
        <v>9</v>
      </c>
      <c r="T16" s="49" t="s">
        <v>10</v>
      </c>
      <c r="U16" s="49" t="s">
        <v>11</v>
      </c>
      <c r="V16" s="49" t="s">
        <v>7</v>
      </c>
      <c r="W16" s="50" t="s">
        <v>12</v>
      </c>
      <c r="X16" s="50" t="s">
        <v>28</v>
      </c>
      <c r="Y16" s="51" t="s">
        <v>12</v>
      </c>
      <c r="Z16" s="86" t="s">
        <v>13</v>
      </c>
      <c r="AA16" s="111" t="s">
        <v>12</v>
      </c>
      <c r="AB16" s="112" t="s">
        <v>13</v>
      </c>
      <c r="AC16" s="85"/>
      <c r="AD16" s="84"/>
    </row>
    <row r="17" spans="2:30" x14ac:dyDescent="0.25">
      <c r="B17" s="6" t="s">
        <v>14</v>
      </c>
      <c r="C17" s="7"/>
      <c r="D17" s="8"/>
      <c r="E17" s="52"/>
      <c r="F17" s="10"/>
      <c r="G17" s="8"/>
      <c r="H17" s="8"/>
      <c r="I17" s="8"/>
      <c r="J17" s="8"/>
      <c r="K17" s="46"/>
      <c r="L17" s="45"/>
      <c r="M17" s="30">
        <v>41348.699999999997</v>
      </c>
      <c r="N17" s="276">
        <v>234710.1</v>
      </c>
      <c r="O17" s="270">
        <v>0</v>
      </c>
      <c r="P17" s="270">
        <v>3262</v>
      </c>
      <c r="Q17" s="270">
        <f>O17+P17</f>
        <v>3262</v>
      </c>
      <c r="R17" s="272">
        <v>24513.24</v>
      </c>
      <c r="S17" s="281">
        <v>12054</v>
      </c>
      <c r="T17" s="281">
        <v>4521</v>
      </c>
      <c r="U17" s="270">
        <f>S17+T17</f>
        <v>16575</v>
      </c>
      <c r="V17" s="272">
        <v>127901.5</v>
      </c>
      <c r="W17" s="113">
        <v>5</v>
      </c>
      <c r="X17" s="115">
        <v>299.95</v>
      </c>
      <c r="Y17" s="46">
        <v>5</v>
      </c>
      <c r="Z17" s="115">
        <v>292.7</v>
      </c>
      <c r="AA17" s="46">
        <v>5.9889999999999999</v>
      </c>
      <c r="AB17" s="115">
        <v>350.57</v>
      </c>
      <c r="AC17" s="85"/>
      <c r="AD17" s="84"/>
    </row>
    <row r="18" spans="2:30" x14ac:dyDescent="0.25">
      <c r="B18" s="6" t="s">
        <v>15</v>
      </c>
      <c r="C18" s="7"/>
      <c r="D18" s="8"/>
      <c r="E18" s="53"/>
      <c r="F18" s="10"/>
      <c r="G18" s="8"/>
      <c r="H18" s="8"/>
      <c r="I18" s="8"/>
      <c r="J18" s="8"/>
      <c r="K18" s="46"/>
      <c r="L18" s="45"/>
      <c r="M18" s="30">
        <v>15582.55</v>
      </c>
      <c r="N18" s="277"/>
      <c r="O18" s="271"/>
      <c r="P18" s="271"/>
      <c r="Q18" s="271"/>
      <c r="R18" s="273"/>
      <c r="S18" s="290"/>
      <c r="T18" s="290"/>
      <c r="U18" s="271"/>
      <c r="V18" s="273"/>
      <c r="W18" s="279">
        <v>164</v>
      </c>
      <c r="X18" s="272">
        <v>9838.36</v>
      </c>
      <c r="Y18" s="281">
        <v>164</v>
      </c>
      <c r="Z18" s="272">
        <v>9600.56</v>
      </c>
      <c r="AA18" s="270" t="s">
        <v>48</v>
      </c>
      <c r="AB18" s="270" t="s">
        <v>48</v>
      </c>
      <c r="AC18" s="85"/>
      <c r="AD18" s="84"/>
    </row>
    <row r="19" spans="2:30" x14ac:dyDescent="0.25">
      <c r="B19" s="6" t="s">
        <v>16</v>
      </c>
      <c r="C19" s="7"/>
      <c r="D19" s="8"/>
      <c r="E19" s="53"/>
      <c r="F19" s="10"/>
      <c r="G19" s="8"/>
      <c r="H19" s="8"/>
      <c r="I19" s="8"/>
      <c r="J19" s="8"/>
      <c r="K19" s="46"/>
      <c r="L19" s="45"/>
      <c r="M19" s="30">
        <v>14224.73</v>
      </c>
      <c r="N19" s="277"/>
      <c r="O19" s="271"/>
      <c r="P19" s="271"/>
      <c r="Q19" s="271"/>
      <c r="R19" s="273"/>
      <c r="S19" s="290"/>
      <c r="T19" s="290"/>
      <c r="U19" s="271"/>
      <c r="V19" s="273"/>
      <c r="W19" s="280"/>
      <c r="X19" s="274"/>
      <c r="Y19" s="282"/>
      <c r="Z19" s="274"/>
      <c r="AA19" s="275"/>
      <c r="AB19" s="275"/>
      <c r="AC19" s="85"/>
      <c r="AD19" s="84"/>
    </row>
    <row r="20" spans="2:30" x14ac:dyDescent="0.25">
      <c r="B20" s="6" t="s">
        <v>17</v>
      </c>
      <c r="C20" s="7"/>
      <c r="D20" s="8"/>
      <c r="E20" s="53"/>
      <c r="F20" s="10"/>
      <c r="G20" s="8"/>
      <c r="H20" s="8"/>
      <c r="I20" s="8"/>
      <c r="J20" s="8"/>
      <c r="K20" s="46"/>
      <c r="L20" s="45"/>
      <c r="M20" s="30">
        <v>9073.65</v>
      </c>
      <c r="N20" s="277"/>
      <c r="O20" s="275"/>
      <c r="P20" s="275"/>
      <c r="Q20" s="271"/>
      <c r="R20" s="273"/>
      <c r="S20" s="282"/>
      <c r="T20" s="282"/>
      <c r="U20" s="271"/>
      <c r="V20" s="274"/>
      <c r="W20" s="235">
        <v>143</v>
      </c>
      <c r="X20" s="283">
        <v>8578.57</v>
      </c>
      <c r="Y20" s="169">
        <v>143</v>
      </c>
      <c r="Z20" s="283">
        <v>8371.2199999999993</v>
      </c>
      <c r="AA20" s="270">
        <v>142.24</v>
      </c>
      <c r="AB20" s="283">
        <v>8326.73</v>
      </c>
      <c r="AC20" s="85"/>
      <c r="AD20" s="84"/>
    </row>
    <row r="21" spans="2:30" x14ac:dyDescent="0.25">
      <c r="B21" s="6" t="s">
        <v>18</v>
      </c>
      <c r="C21" s="7"/>
      <c r="D21" s="8"/>
      <c r="E21" s="53"/>
      <c r="F21" s="10"/>
      <c r="G21" s="8"/>
      <c r="H21" s="8"/>
      <c r="I21" s="8"/>
      <c r="J21" s="8"/>
      <c r="K21" s="46"/>
      <c r="L21" s="45"/>
      <c r="M21" s="30">
        <v>3243.67</v>
      </c>
      <c r="N21" s="277"/>
      <c r="O21" s="270">
        <v>0</v>
      </c>
      <c r="P21" s="270">
        <v>4223</v>
      </c>
      <c r="Q21" s="270">
        <f>O21+P21</f>
        <v>4223</v>
      </c>
      <c r="R21" s="272">
        <v>33617.54</v>
      </c>
      <c r="S21" s="270">
        <v>11015</v>
      </c>
      <c r="T21" s="270">
        <v>3739</v>
      </c>
      <c r="U21" s="270">
        <f>S21+T21</f>
        <v>14754</v>
      </c>
      <c r="V21" s="272">
        <v>117274.7</v>
      </c>
      <c r="W21" s="236"/>
      <c r="X21" s="284"/>
      <c r="Y21" s="170"/>
      <c r="Z21" s="284"/>
      <c r="AA21" s="271"/>
      <c r="AB21" s="284"/>
      <c r="AC21" s="85"/>
      <c r="AD21" s="84"/>
    </row>
    <row r="22" spans="2:30" x14ac:dyDescent="0.25">
      <c r="B22" s="6" t="s">
        <v>19</v>
      </c>
      <c r="C22" s="7"/>
      <c r="D22" s="8"/>
      <c r="E22" s="53"/>
      <c r="F22" s="10"/>
      <c r="G22" s="8"/>
      <c r="H22" s="8"/>
      <c r="I22" s="8"/>
      <c r="J22" s="8"/>
      <c r="K22" s="46"/>
      <c r="L22" s="45"/>
      <c r="M22" s="30">
        <v>2004.39</v>
      </c>
      <c r="N22" s="277"/>
      <c r="O22" s="271"/>
      <c r="P22" s="271"/>
      <c r="Q22" s="271"/>
      <c r="R22" s="273"/>
      <c r="S22" s="271"/>
      <c r="T22" s="271"/>
      <c r="U22" s="271"/>
      <c r="V22" s="273"/>
      <c r="W22" s="236"/>
      <c r="X22" s="284"/>
      <c r="Y22" s="170"/>
      <c r="Z22" s="284"/>
      <c r="AA22" s="271"/>
      <c r="AB22" s="284"/>
      <c r="AC22" s="85"/>
      <c r="AD22" s="84"/>
    </row>
    <row r="23" spans="2:30" x14ac:dyDescent="0.25">
      <c r="B23" s="6" t="s">
        <v>20</v>
      </c>
      <c r="C23" s="7"/>
      <c r="D23" s="8"/>
      <c r="E23" s="53"/>
      <c r="F23" s="10"/>
      <c r="G23" s="8"/>
      <c r="H23" s="8"/>
      <c r="I23" s="8"/>
      <c r="J23" s="8"/>
      <c r="K23" s="46"/>
      <c r="L23" s="45"/>
      <c r="M23" s="30">
        <v>1336.26</v>
      </c>
      <c r="N23" s="277"/>
      <c r="O23" s="271"/>
      <c r="P23" s="271"/>
      <c r="Q23" s="271"/>
      <c r="R23" s="273"/>
      <c r="S23" s="271"/>
      <c r="T23" s="271"/>
      <c r="U23" s="271"/>
      <c r="V23" s="273"/>
      <c r="W23" s="237"/>
      <c r="X23" s="285"/>
      <c r="Y23" s="171"/>
      <c r="Z23" s="285"/>
      <c r="AA23" s="275"/>
      <c r="AB23" s="285"/>
      <c r="AC23" s="85"/>
      <c r="AD23" s="84"/>
    </row>
    <row r="24" spans="2:30" x14ac:dyDescent="0.25">
      <c r="B24" s="6" t="s">
        <v>21</v>
      </c>
      <c r="C24" s="7"/>
      <c r="D24" s="8"/>
      <c r="E24" s="53"/>
      <c r="F24" s="10"/>
      <c r="G24" s="8"/>
      <c r="H24" s="8"/>
      <c r="I24" s="8"/>
      <c r="J24" s="8"/>
      <c r="K24" s="142"/>
      <c r="L24" s="147"/>
      <c r="M24" s="109">
        <v>894.43</v>
      </c>
      <c r="N24" s="278"/>
      <c r="O24" s="271"/>
      <c r="P24" s="271"/>
      <c r="Q24" s="271"/>
      <c r="R24" s="273"/>
      <c r="S24" s="271"/>
      <c r="T24" s="271"/>
      <c r="U24" s="271"/>
      <c r="V24" s="273"/>
      <c r="W24" s="144"/>
      <c r="X24" s="145"/>
      <c r="Y24" s="143"/>
      <c r="Z24" s="145"/>
      <c r="AA24" s="146"/>
      <c r="AB24" s="145"/>
      <c r="AC24" s="85"/>
      <c r="AD24" s="84"/>
    </row>
    <row r="25" spans="2:30" x14ac:dyDescent="0.25">
      <c r="B25" s="6" t="s">
        <v>21</v>
      </c>
      <c r="C25" s="7"/>
      <c r="D25" s="8"/>
      <c r="E25" s="53"/>
      <c r="F25" s="10"/>
      <c r="G25" s="8"/>
      <c r="H25" s="8"/>
      <c r="I25" s="8"/>
      <c r="J25" s="8"/>
      <c r="K25" s="109">
        <v>0</v>
      </c>
      <c r="L25" s="283">
        <v>1205.1600000000001</v>
      </c>
      <c r="M25" s="30">
        <v>473.97</v>
      </c>
      <c r="N25" s="283">
        <v>166192.21</v>
      </c>
      <c r="O25" s="271"/>
      <c r="P25" s="271"/>
      <c r="Q25" s="271"/>
      <c r="R25" s="273"/>
      <c r="S25" s="271"/>
      <c r="T25" s="271"/>
      <c r="U25" s="271"/>
      <c r="V25" s="273"/>
      <c r="W25" s="235">
        <v>89</v>
      </c>
      <c r="X25" s="283">
        <v>5339.11</v>
      </c>
      <c r="Y25" s="169">
        <v>89</v>
      </c>
      <c r="Z25" s="283">
        <v>5210.13</v>
      </c>
      <c r="AA25" s="270">
        <v>124.27</v>
      </c>
      <c r="AB25" s="283">
        <v>7274.87</v>
      </c>
      <c r="AC25" s="85"/>
      <c r="AD25" s="84"/>
    </row>
    <row r="26" spans="2:30" x14ac:dyDescent="0.25">
      <c r="B26" s="6" t="s">
        <v>22</v>
      </c>
      <c r="C26" s="7"/>
      <c r="D26" s="8"/>
      <c r="E26" s="53"/>
      <c r="F26" s="10"/>
      <c r="G26" s="8"/>
      <c r="H26" s="8"/>
      <c r="I26" s="8"/>
      <c r="J26" s="8"/>
      <c r="K26" s="110">
        <v>10.77</v>
      </c>
      <c r="L26" s="284"/>
      <c r="M26" s="30">
        <v>3630.15</v>
      </c>
      <c r="N26" s="284"/>
      <c r="O26" s="271"/>
      <c r="P26" s="271"/>
      <c r="Q26" s="271"/>
      <c r="R26" s="273"/>
      <c r="S26" s="271"/>
      <c r="T26" s="271"/>
      <c r="U26" s="271"/>
      <c r="V26" s="273"/>
      <c r="W26" s="237"/>
      <c r="X26" s="285"/>
      <c r="Y26" s="170"/>
      <c r="Z26" s="285"/>
      <c r="AA26" s="275"/>
      <c r="AB26" s="285"/>
      <c r="AC26" s="85"/>
      <c r="AD26" s="84"/>
    </row>
    <row r="27" spans="2:30" x14ac:dyDescent="0.25">
      <c r="B27" s="6" t="s">
        <v>23</v>
      </c>
      <c r="C27" s="7"/>
      <c r="D27" s="8"/>
      <c r="E27" s="53"/>
      <c r="F27" s="10"/>
      <c r="G27" s="8"/>
      <c r="H27" s="8"/>
      <c r="I27" s="8"/>
      <c r="J27" s="8"/>
      <c r="K27" s="110">
        <v>43.09</v>
      </c>
      <c r="L27" s="284"/>
      <c r="M27" s="30">
        <v>9770.17</v>
      </c>
      <c r="N27" s="284"/>
      <c r="O27" s="271"/>
      <c r="P27" s="271"/>
      <c r="Q27" s="271"/>
      <c r="R27" s="273"/>
      <c r="S27" s="271"/>
      <c r="T27" s="271"/>
      <c r="U27" s="271"/>
      <c r="V27" s="273"/>
      <c r="W27" s="169">
        <v>114</v>
      </c>
      <c r="X27" s="283">
        <v>6838.86</v>
      </c>
      <c r="Y27" s="169">
        <v>114</v>
      </c>
      <c r="Z27" s="283">
        <v>6673.57</v>
      </c>
      <c r="AA27" s="270">
        <v>133.25700000000001</v>
      </c>
      <c r="AB27" s="283">
        <v>7800.85</v>
      </c>
      <c r="AC27" s="85"/>
      <c r="AD27" s="84"/>
    </row>
    <row r="28" spans="2:30" x14ac:dyDescent="0.25">
      <c r="B28" s="6" t="s">
        <v>24</v>
      </c>
      <c r="C28" s="7"/>
      <c r="D28" s="8"/>
      <c r="E28" s="53"/>
      <c r="F28" s="10"/>
      <c r="G28" s="8"/>
      <c r="H28" s="8"/>
      <c r="I28" s="8"/>
      <c r="J28" s="8"/>
      <c r="K28" s="110">
        <v>86.18</v>
      </c>
      <c r="L28" s="284"/>
      <c r="M28" s="30">
        <v>22060.98</v>
      </c>
      <c r="N28" s="284"/>
      <c r="O28" s="271"/>
      <c r="P28" s="271"/>
      <c r="Q28" s="271"/>
      <c r="R28" s="273"/>
      <c r="S28" s="271"/>
      <c r="T28" s="271"/>
      <c r="U28" s="271"/>
      <c r="V28" s="273"/>
      <c r="W28" s="170"/>
      <c r="X28" s="284"/>
      <c r="Y28" s="170"/>
      <c r="Z28" s="284"/>
      <c r="AA28" s="271"/>
      <c r="AB28" s="284"/>
      <c r="AC28" s="85"/>
      <c r="AD28" s="84"/>
    </row>
    <row r="29" spans="2:30" x14ac:dyDescent="0.25">
      <c r="B29" s="6" t="s">
        <v>25</v>
      </c>
      <c r="C29" s="7"/>
      <c r="D29" s="8"/>
      <c r="E29" s="53"/>
      <c r="F29" s="10"/>
      <c r="G29" s="8"/>
      <c r="H29" s="8"/>
      <c r="I29" s="8"/>
      <c r="J29" s="8"/>
      <c r="K29" s="41">
        <v>118.49</v>
      </c>
      <c r="L29" s="285"/>
      <c r="M29" s="30">
        <v>26574.43</v>
      </c>
      <c r="N29" s="285"/>
      <c r="O29" s="275"/>
      <c r="P29" s="275"/>
      <c r="Q29" s="275"/>
      <c r="R29" s="274"/>
      <c r="S29" s="275"/>
      <c r="T29" s="275"/>
      <c r="U29" s="275"/>
      <c r="V29" s="274"/>
      <c r="W29" s="171"/>
      <c r="X29" s="285"/>
      <c r="Y29" s="171"/>
      <c r="Z29" s="285"/>
      <c r="AA29" s="275"/>
      <c r="AB29" s="285"/>
      <c r="AC29" s="85"/>
      <c r="AD29" s="84"/>
    </row>
    <row r="30" spans="2:30" x14ac:dyDescent="0.25">
      <c r="B30" s="12" t="s">
        <v>26</v>
      </c>
      <c r="C30" s="13"/>
      <c r="D30" s="14"/>
      <c r="E30" s="13"/>
      <c r="F30" s="14"/>
      <c r="G30" s="14"/>
      <c r="H30" s="14"/>
      <c r="I30" s="14"/>
      <c r="J30" s="14"/>
      <c r="K30" s="14">
        <f>SUM(K17:K29)</f>
        <v>258.53000000000003</v>
      </c>
      <c r="L30" s="14">
        <f t="shared" ref="L30:AB30" si="0">SUM(L17:L29)</f>
        <v>1205.1600000000001</v>
      </c>
      <c r="M30" s="14">
        <f>SUM(M17:M29)</f>
        <v>150218.07999999996</v>
      </c>
      <c r="N30" s="14">
        <f t="shared" ref="N30" si="1">SUM(N17:N29)</f>
        <v>400902.31</v>
      </c>
      <c r="O30" s="14">
        <f t="shared" si="0"/>
        <v>0</v>
      </c>
      <c r="P30" s="14">
        <f t="shared" si="0"/>
        <v>7485</v>
      </c>
      <c r="Q30" s="14">
        <f t="shared" si="0"/>
        <v>7485</v>
      </c>
      <c r="R30" s="14">
        <f t="shared" si="0"/>
        <v>58130.78</v>
      </c>
      <c r="S30" s="14">
        <f t="shared" si="0"/>
        <v>23069</v>
      </c>
      <c r="T30" s="14">
        <f t="shared" si="0"/>
        <v>8260</v>
      </c>
      <c r="U30" s="14">
        <f t="shared" si="0"/>
        <v>31329</v>
      </c>
      <c r="V30" s="14">
        <f t="shared" si="0"/>
        <v>245176.2</v>
      </c>
      <c r="W30" s="14">
        <f t="shared" si="0"/>
        <v>515</v>
      </c>
      <c r="X30" s="14">
        <f t="shared" si="0"/>
        <v>30894.850000000002</v>
      </c>
      <c r="Y30" s="14">
        <f t="shared" ref="Y30:Z30" si="2">SUM(Y17:Y29)</f>
        <v>515</v>
      </c>
      <c r="Z30" s="14">
        <f t="shared" si="2"/>
        <v>30148.18</v>
      </c>
      <c r="AA30" s="14">
        <f t="shared" si="0"/>
        <v>405.75600000000003</v>
      </c>
      <c r="AB30" s="83">
        <f t="shared" si="0"/>
        <v>23753.019999999997</v>
      </c>
      <c r="AC30" s="85"/>
      <c r="AD30" s="84"/>
    </row>
    <row r="31" spans="2:30" x14ac:dyDescent="0.25">
      <c r="B31" s="126" t="s">
        <v>33</v>
      </c>
      <c r="K31" t="s">
        <v>47</v>
      </c>
      <c r="L31" s="34">
        <f>L30/K30</f>
        <v>4.6615866630565117</v>
      </c>
      <c r="N31" s="34">
        <f>N30/M30</f>
        <v>2.6688019844215831</v>
      </c>
      <c r="Q31" t="s">
        <v>47</v>
      </c>
      <c r="R31" s="34">
        <f>R30/Q30</f>
        <v>7.7663032732130928</v>
      </c>
      <c r="S31" s="34"/>
      <c r="T31" s="34"/>
      <c r="U31" t="s">
        <v>47</v>
      </c>
      <c r="V31" s="34">
        <f>V30/U30</f>
        <v>7.8258546394714168</v>
      </c>
      <c r="W31" t="s">
        <v>46</v>
      </c>
      <c r="X31" s="34">
        <f>X30/W30</f>
        <v>59.99</v>
      </c>
      <c r="Z31" s="34">
        <f>Z30/Y30</f>
        <v>58.540155339805828</v>
      </c>
      <c r="AB31" s="34">
        <f>AB30/AA30</f>
        <v>58.540157138773047</v>
      </c>
    </row>
    <row r="34" spans="1:33" x14ac:dyDescent="0.25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116"/>
      <c r="R34" s="116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</row>
    <row r="35" spans="1:33" x14ac:dyDescent="0.25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</row>
    <row r="36" spans="1:33" x14ac:dyDescent="0.25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114"/>
      <c r="Y36" s="114"/>
      <c r="Z36" s="114"/>
      <c r="AA36" s="70"/>
      <c r="AB36" s="114"/>
      <c r="AC36" s="114"/>
      <c r="AD36" s="70"/>
      <c r="AE36" s="70"/>
      <c r="AF36" s="70"/>
      <c r="AG36" s="70"/>
    </row>
    <row r="37" spans="1:33" x14ac:dyDescent="0.25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114"/>
      <c r="Y37" s="70"/>
      <c r="Z37" s="114"/>
      <c r="AA37" s="70"/>
      <c r="AB37" s="114"/>
      <c r="AC37" s="114"/>
      <c r="AD37" s="70"/>
      <c r="AE37" s="70"/>
      <c r="AF37" s="70"/>
      <c r="AG37" s="70"/>
    </row>
    <row r="38" spans="1:33" x14ac:dyDescent="0.25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114"/>
      <c r="Y38" s="70"/>
      <c r="Z38" s="114"/>
      <c r="AA38" s="70"/>
      <c r="AB38" s="114"/>
      <c r="AC38" s="114"/>
      <c r="AD38" s="70"/>
      <c r="AE38" s="70"/>
      <c r="AF38" s="70"/>
      <c r="AG38" s="70"/>
    </row>
    <row r="39" spans="1:33" x14ac:dyDescent="0.25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114"/>
      <c r="Y39" s="70"/>
      <c r="Z39" s="114"/>
      <c r="AA39" s="70"/>
      <c r="AB39" s="114"/>
      <c r="AC39" s="70"/>
      <c r="AD39" s="70"/>
      <c r="AE39" s="70"/>
      <c r="AF39" s="70"/>
      <c r="AG39" s="70"/>
    </row>
    <row r="40" spans="1:33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</row>
    <row r="41" spans="1:33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</row>
    <row r="42" spans="1:33" x14ac:dyDescent="0.25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</row>
    <row r="43" spans="1:33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</row>
    <row r="44" spans="1:33" x14ac:dyDescent="0.25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</row>
    <row r="45" spans="1:33" x14ac:dyDescent="0.25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</row>
    <row r="46" spans="1:33" x14ac:dyDescent="0.25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</row>
    <row r="47" spans="1:33" x14ac:dyDescent="0.25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</row>
    <row r="48" spans="1:33" x14ac:dyDescent="0.25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</row>
    <row r="49" spans="1:33" x14ac:dyDescent="0.25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</row>
    <row r="50" spans="1:33" x14ac:dyDescent="0.25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</row>
    <row r="51" spans="1:33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</row>
    <row r="52" spans="1:33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</row>
    <row r="53" spans="1:33" x14ac:dyDescent="0.25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</row>
    <row r="54" spans="1:33" x14ac:dyDescent="0.2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</row>
    <row r="55" spans="1:33" x14ac:dyDescent="0.25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</row>
    <row r="56" spans="1:33" x14ac:dyDescent="0.25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</row>
    <row r="57" spans="1:33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</row>
    <row r="58" spans="1:33" x14ac:dyDescent="0.25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</row>
    <row r="59" spans="1:33" ht="16.5" customHeight="1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</row>
    <row r="60" spans="1:33" x14ac:dyDescent="0.25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</row>
    <row r="61" spans="1:33" x14ac:dyDescent="0.25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</row>
    <row r="62" spans="1:33" x14ac:dyDescent="0.25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</row>
    <row r="63" spans="1:33" x14ac:dyDescent="0.25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</row>
    <row r="64" spans="1:33" x14ac:dyDescent="0.25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</row>
    <row r="65" spans="1:33" x14ac:dyDescent="0.25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</row>
    <row r="66" spans="1:33" x14ac:dyDescent="0.25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</row>
    <row r="67" spans="1:33" x14ac:dyDescent="0.25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</row>
    <row r="68" spans="1:33" x14ac:dyDescent="0.2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</row>
    <row r="69" spans="1:33" x14ac:dyDescent="0.25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</row>
    <row r="70" spans="1:33" x14ac:dyDescent="0.25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</row>
    <row r="71" spans="1:33" x14ac:dyDescent="0.25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</row>
    <row r="72" spans="1:33" x14ac:dyDescent="0.25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</row>
    <row r="73" spans="1:33" ht="42.75" customHeight="1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</row>
    <row r="74" spans="1:33" x14ac:dyDescent="0.25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</row>
    <row r="75" spans="1:33" x14ac:dyDescent="0.25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</row>
  </sheetData>
  <mergeCells count="103">
    <mergeCell ref="AA2:AB2"/>
    <mergeCell ref="W2:X2"/>
    <mergeCell ref="B2:B4"/>
    <mergeCell ref="K2:L2"/>
    <mergeCell ref="O2:R2"/>
    <mergeCell ref="K3:L3"/>
    <mergeCell ref="O3:R3"/>
    <mergeCell ref="I2:J2"/>
    <mergeCell ref="C3:D3"/>
    <mergeCell ref="E3:F3"/>
    <mergeCell ref="G3:H3"/>
    <mergeCell ref="I3:J3"/>
    <mergeCell ref="C2:D2"/>
    <mergeCell ref="E2:F2"/>
    <mergeCell ref="W15:X15"/>
    <mergeCell ref="AA15:AB15"/>
    <mergeCell ref="W14:X14"/>
    <mergeCell ref="Y14:Z14"/>
    <mergeCell ref="Y15:Z15"/>
    <mergeCell ref="AA14:AB14"/>
    <mergeCell ref="G2:H2"/>
    <mergeCell ref="W7:AB7"/>
    <mergeCell ref="B7:B9"/>
    <mergeCell ref="C7:D7"/>
    <mergeCell ref="E7:F7"/>
    <mergeCell ref="G7:H7"/>
    <mergeCell ref="C8:D8"/>
    <mergeCell ref="E8:F8"/>
    <mergeCell ref="G8:H8"/>
    <mergeCell ref="I8:J8"/>
    <mergeCell ref="K8:L8"/>
    <mergeCell ref="O7:R7"/>
    <mergeCell ref="K7:L7"/>
    <mergeCell ref="W8:X8"/>
    <mergeCell ref="AA8:AB8"/>
    <mergeCell ref="O8:R8"/>
    <mergeCell ref="W3:X3"/>
    <mergeCell ref="AA3:AB3"/>
    <mergeCell ref="B14:B16"/>
    <mergeCell ref="C14:D14"/>
    <mergeCell ref="E14:F14"/>
    <mergeCell ref="G14:H14"/>
    <mergeCell ref="K14:L14"/>
    <mergeCell ref="C15:D15"/>
    <mergeCell ref="E15:F15"/>
    <mergeCell ref="G15:H15"/>
    <mergeCell ref="I15:J15"/>
    <mergeCell ref="K15:L15"/>
    <mergeCell ref="L25:L29"/>
    <mergeCell ref="K13:L13"/>
    <mergeCell ref="M13:N13"/>
    <mergeCell ref="M14:N14"/>
    <mergeCell ref="M15:N15"/>
    <mergeCell ref="N25:N29"/>
    <mergeCell ref="S13:T13"/>
    <mergeCell ref="U13:V13"/>
    <mergeCell ref="S14:V14"/>
    <mergeCell ref="S15:V15"/>
    <mergeCell ref="S21:S29"/>
    <mergeCell ref="T21:T29"/>
    <mergeCell ref="U21:U29"/>
    <mergeCell ref="V21:V29"/>
    <mergeCell ref="O21:O29"/>
    <mergeCell ref="P21:P29"/>
    <mergeCell ref="Q21:Q29"/>
    <mergeCell ref="R21:R29"/>
    <mergeCell ref="O13:P13"/>
    <mergeCell ref="Q13:R13"/>
    <mergeCell ref="O14:R14"/>
    <mergeCell ref="O15:R15"/>
    <mergeCell ref="S17:S20"/>
    <mergeCell ref="T17:T20"/>
    <mergeCell ref="AB27:AB29"/>
    <mergeCell ref="W20:W23"/>
    <mergeCell ref="W25:W26"/>
    <mergeCell ref="X20:X23"/>
    <mergeCell ref="X25:X26"/>
    <mergeCell ref="Y20:Y23"/>
    <mergeCell ref="Y25:Y26"/>
    <mergeCell ref="Z20:Z23"/>
    <mergeCell ref="Z25:Z26"/>
    <mergeCell ref="AA20:AA23"/>
    <mergeCell ref="AA25:AA26"/>
    <mergeCell ref="AB20:AB23"/>
    <mergeCell ref="AB25:AB26"/>
    <mergeCell ref="W27:W29"/>
    <mergeCell ref="Y27:Y29"/>
    <mergeCell ref="X27:X29"/>
    <mergeCell ref="Z27:Z29"/>
    <mergeCell ref="AA27:AA29"/>
    <mergeCell ref="U17:U20"/>
    <mergeCell ref="V17:V20"/>
    <mergeCell ref="O17:O20"/>
    <mergeCell ref="P17:P20"/>
    <mergeCell ref="Q17:Q20"/>
    <mergeCell ref="R17:R20"/>
    <mergeCell ref="AA18:AA19"/>
    <mergeCell ref="N17:N24"/>
    <mergeCell ref="AB18:AB19"/>
    <mergeCell ref="W18:W19"/>
    <mergeCell ref="X18:X19"/>
    <mergeCell ref="Y18:Y19"/>
    <mergeCell ref="Z18:Z19"/>
  </mergeCells>
  <pageMargins left="1" right="1" top="1" bottom="1" header="0.5" footer="0.5"/>
  <pageSetup paperSize="9" scale="32" fitToHeight="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6120F-3AA9-40D8-8F66-663B4AEE7BB7}">
  <dimension ref="B1:T71"/>
  <sheetViews>
    <sheetView zoomScale="90" zoomScaleNormal="90" workbookViewId="0">
      <selection activeCell="L36" sqref="L36"/>
    </sheetView>
  </sheetViews>
  <sheetFormatPr defaultRowHeight="15" x14ac:dyDescent="0.25"/>
  <cols>
    <col min="2" max="2" width="11" customWidth="1"/>
    <col min="3" max="3" width="12.7109375" customWidth="1"/>
    <col min="4" max="4" width="7.7109375" customWidth="1"/>
    <col min="5" max="10" width="5.7109375" customWidth="1"/>
    <col min="11" max="13" width="14.7109375" customWidth="1"/>
    <col min="15" max="15" width="11.42578125" bestFit="1" customWidth="1"/>
    <col min="16" max="20" width="14.7109375" customWidth="1"/>
    <col min="22" max="22" width="19.5703125" customWidth="1"/>
  </cols>
  <sheetData>
    <row r="1" spans="2:20" ht="21" x14ac:dyDescent="0.35">
      <c r="B1" s="87" t="s">
        <v>35</v>
      </c>
      <c r="C1" s="88"/>
    </row>
    <row r="2" spans="2:20" x14ac:dyDescent="0.25">
      <c r="B2" s="179">
        <v>2021</v>
      </c>
      <c r="C2" s="164"/>
      <c r="D2" s="168"/>
      <c r="E2" s="164"/>
      <c r="F2" s="168"/>
      <c r="G2" s="164"/>
      <c r="H2" s="168"/>
      <c r="I2" s="163"/>
      <c r="J2" s="164"/>
      <c r="K2" s="182"/>
      <c r="L2" s="183"/>
      <c r="M2" s="175"/>
      <c r="N2" s="176"/>
      <c r="O2" s="176"/>
      <c r="P2" s="177"/>
      <c r="Q2" s="178"/>
      <c r="R2" s="178"/>
      <c r="S2" s="184"/>
      <c r="T2" s="184"/>
    </row>
    <row r="3" spans="2:20" x14ac:dyDescent="0.25">
      <c r="B3" s="180"/>
      <c r="C3" s="164" t="s">
        <v>0</v>
      </c>
      <c r="D3" s="168"/>
      <c r="E3" s="168" t="s">
        <v>1</v>
      </c>
      <c r="F3" s="168"/>
      <c r="G3" s="168" t="s">
        <v>2</v>
      </c>
      <c r="H3" s="168"/>
      <c r="I3" s="163" t="s">
        <v>30</v>
      </c>
      <c r="J3" s="164"/>
      <c r="K3" s="182" t="s">
        <v>3</v>
      </c>
      <c r="L3" s="183"/>
      <c r="M3" s="175" t="s">
        <v>4</v>
      </c>
      <c r="N3" s="176"/>
      <c r="O3" s="176"/>
      <c r="P3" s="177"/>
      <c r="Q3" s="178" t="s">
        <v>5</v>
      </c>
      <c r="R3" s="178"/>
      <c r="S3" s="184" t="s">
        <v>29</v>
      </c>
      <c r="T3" s="184"/>
    </row>
    <row r="4" spans="2:20" x14ac:dyDescent="0.25">
      <c r="B4" s="181"/>
      <c r="C4" s="1" t="s">
        <v>6</v>
      </c>
      <c r="D4" s="2" t="s">
        <v>7</v>
      </c>
      <c r="E4" s="2" t="s">
        <v>6</v>
      </c>
      <c r="F4" s="2" t="s">
        <v>7</v>
      </c>
      <c r="G4" s="2" t="s">
        <v>6</v>
      </c>
      <c r="H4" s="2" t="s">
        <v>7</v>
      </c>
      <c r="I4" s="2" t="s">
        <v>31</v>
      </c>
      <c r="J4" s="2" t="s">
        <v>7</v>
      </c>
      <c r="K4" s="3" t="s">
        <v>8</v>
      </c>
      <c r="L4" s="3" t="s">
        <v>7</v>
      </c>
      <c r="M4" s="4" t="s">
        <v>9</v>
      </c>
      <c r="N4" s="4" t="s">
        <v>10</v>
      </c>
      <c r="O4" s="4" t="s">
        <v>11</v>
      </c>
      <c r="P4" s="4" t="s">
        <v>7</v>
      </c>
      <c r="Q4" s="5" t="s">
        <v>12</v>
      </c>
      <c r="R4" s="5" t="s">
        <v>13</v>
      </c>
      <c r="S4" s="20" t="s">
        <v>12</v>
      </c>
      <c r="T4" s="20" t="s">
        <v>13</v>
      </c>
    </row>
    <row r="5" spans="2:20" x14ac:dyDescent="0.25">
      <c r="B5" s="12" t="s">
        <v>26</v>
      </c>
      <c r="C5" s="78"/>
      <c r="D5" s="78"/>
      <c r="E5" s="78"/>
      <c r="F5" s="78"/>
      <c r="G5" s="78"/>
      <c r="H5" s="78"/>
      <c r="I5" s="14"/>
      <c r="J5" s="14"/>
      <c r="K5" s="14">
        <v>55320</v>
      </c>
      <c r="L5" s="14"/>
      <c r="M5" s="14"/>
      <c r="N5" s="14"/>
      <c r="O5" s="14">
        <v>18450</v>
      </c>
      <c r="P5" s="14"/>
      <c r="Q5" s="14"/>
      <c r="R5" s="14"/>
      <c r="S5" s="14"/>
      <c r="T5" s="14"/>
    </row>
    <row r="7" spans="2:20" x14ac:dyDescent="0.25">
      <c r="B7" s="179">
        <v>2022</v>
      </c>
      <c r="C7" s="164"/>
      <c r="D7" s="168"/>
      <c r="E7" s="164"/>
      <c r="F7" s="168"/>
      <c r="G7" s="164"/>
      <c r="H7" s="168"/>
      <c r="I7" s="163"/>
      <c r="J7" s="164"/>
      <c r="K7" s="182"/>
      <c r="L7" s="183"/>
      <c r="M7" s="175"/>
      <c r="N7" s="176"/>
      <c r="O7" s="176"/>
      <c r="P7" s="177"/>
      <c r="Q7" s="178"/>
      <c r="R7" s="178"/>
      <c r="S7" s="184"/>
      <c r="T7" s="184"/>
    </row>
    <row r="8" spans="2:20" x14ac:dyDescent="0.25">
      <c r="B8" s="180"/>
      <c r="C8" s="164" t="s">
        <v>0</v>
      </c>
      <c r="D8" s="168"/>
      <c r="E8" s="168" t="s">
        <v>1</v>
      </c>
      <c r="F8" s="168"/>
      <c r="G8" s="168" t="s">
        <v>2</v>
      </c>
      <c r="H8" s="168"/>
      <c r="I8" s="163" t="s">
        <v>30</v>
      </c>
      <c r="J8" s="164"/>
      <c r="K8" s="182" t="s">
        <v>3</v>
      </c>
      <c r="L8" s="183"/>
      <c r="M8" s="175" t="s">
        <v>4</v>
      </c>
      <c r="N8" s="176"/>
      <c r="O8" s="176"/>
      <c r="P8" s="177"/>
      <c r="Q8" s="178" t="s">
        <v>5</v>
      </c>
      <c r="R8" s="178"/>
      <c r="S8" s="184" t="s">
        <v>29</v>
      </c>
      <c r="T8" s="184"/>
    </row>
    <row r="9" spans="2:20" x14ac:dyDescent="0.25">
      <c r="B9" s="181"/>
      <c r="C9" s="1" t="s">
        <v>6</v>
      </c>
      <c r="D9" s="2" t="s">
        <v>7</v>
      </c>
      <c r="E9" s="2" t="s">
        <v>6</v>
      </c>
      <c r="F9" s="2" t="s">
        <v>7</v>
      </c>
      <c r="G9" s="2" t="s">
        <v>6</v>
      </c>
      <c r="H9" s="2" t="s">
        <v>7</v>
      </c>
      <c r="I9" s="2" t="s">
        <v>31</v>
      </c>
      <c r="J9" s="2" t="s">
        <v>7</v>
      </c>
      <c r="K9" s="3" t="s">
        <v>8</v>
      </c>
      <c r="L9" s="3" t="s">
        <v>7</v>
      </c>
      <c r="M9" s="4" t="s">
        <v>9</v>
      </c>
      <c r="N9" s="4" t="s">
        <v>10</v>
      </c>
      <c r="O9" s="4" t="s">
        <v>11</v>
      </c>
      <c r="P9" s="4" t="s">
        <v>7</v>
      </c>
      <c r="Q9" s="5" t="s">
        <v>12</v>
      </c>
      <c r="R9" s="5" t="s">
        <v>13</v>
      </c>
      <c r="S9" s="20" t="s">
        <v>12</v>
      </c>
      <c r="T9" s="20" t="s">
        <v>13</v>
      </c>
    </row>
    <row r="10" spans="2:20" x14ac:dyDescent="0.25">
      <c r="B10" s="12" t="s">
        <v>26</v>
      </c>
      <c r="C10" s="78"/>
      <c r="D10" s="78"/>
      <c r="E10" s="78"/>
      <c r="F10" s="78"/>
      <c r="G10" s="78"/>
      <c r="H10" s="78"/>
      <c r="I10" s="13"/>
      <c r="J10" s="13"/>
      <c r="K10" s="13">
        <v>47530</v>
      </c>
      <c r="L10" s="13"/>
      <c r="M10" s="13"/>
      <c r="N10" s="13"/>
      <c r="O10" s="13">
        <v>12240</v>
      </c>
      <c r="P10" s="13"/>
      <c r="Q10" s="13"/>
      <c r="R10" s="13"/>
      <c r="S10" s="13"/>
      <c r="T10" s="13"/>
    </row>
    <row r="13" spans="2:20" ht="21" x14ac:dyDescent="0.35">
      <c r="B13" s="87" t="s">
        <v>27</v>
      </c>
      <c r="C13" s="88"/>
      <c r="D13" s="88"/>
      <c r="M13" s="175" t="s">
        <v>79</v>
      </c>
      <c r="N13" s="176"/>
      <c r="O13" s="306" t="s">
        <v>101</v>
      </c>
      <c r="P13" s="306"/>
    </row>
    <row r="14" spans="2:20" x14ac:dyDescent="0.25">
      <c r="B14" s="165">
        <v>2024</v>
      </c>
      <c r="C14" s="164"/>
      <c r="D14" s="168"/>
      <c r="E14" s="164"/>
      <c r="F14" s="168"/>
      <c r="G14" s="164"/>
      <c r="H14" s="168"/>
      <c r="I14" s="163"/>
      <c r="J14" s="164"/>
      <c r="K14" s="182" t="s">
        <v>99</v>
      </c>
      <c r="L14" s="183"/>
      <c r="M14" s="175" t="s">
        <v>100</v>
      </c>
      <c r="N14" s="176"/>
      <c r="O14" s="176"/>
      <c r="P14" s="177"/>
      <c r="Q14" s="178"/>
      <c r="R14" s="178"/>
      <c r="S14" s="184"/>
      <c r="T14" s="184"/>
    </row>
    <row r="15" spans="2:20" x14ac:dyDescent="0.25">
      <c r="B15" s="166"/>
      <c r="C15" s="164" t="s">
        <v>0</v>
      </c>
      <c r="D15" s="168"/>
      <c r="E15" s="168" t="s">
        <v>1</v>
      </c>
      <c r="F15" s="168"/>
      <c r="G15" s="168" t="s">
        <v>2</v>
      </c>
      <c r="H15" s="168"/>
      <c r="I15" s="163" t="s">
        <v>30</v>
      </c>
      <c r="J15" s="164"/>
      <c r="K15" s="182" t="s">
        <v>3</v>
      </c>
      <c r="L15" s="183"/>
      <c r="M15" s="175" t="s">
        <v>4</v>
      </c>
      <c r="N15" s="176"/>
      <c r="O15" s="176"/>
      <c r="P15" s="177"/>
      <c r="Q15" s="178" t="s">
        <v>5</v>
      </c>
      <c r="R15" s="178"/>
      <c r="S15" s="184" t="s">
        <v>29</v>
      </c>
      <c r="T15" s="184"/>
    </row>
    <row r="16" spans="2:20" x14ac:dyDescent="0.25">
      <c r="B16" s="167"/>
      <c r="C16" s="1" t="s">
        <v>6</v>
      </c>
      <c r="D16" s="2" t="s">
        <v>7</v>
      </c>
      <c r="E16" s="2" t="s">
        <v>6</v>
      </c>
      <c r="F16" s="2" t="s">
        <v>7</v>
      </c>
      <c r="G16" s="2" t="s">
        <v>6</v>
      </c>
      <c r="H16" s="2" t="s">
        <v>7</v>
      </c>
      <c r="I16" s="2" t="s">
        <v>31</v>
      </c>
      <c r="J16" s="2" t="s">
        <v>7</v>
      </c>
      <c r="K16" s="3" t="s">
        <v>8</v>
      </c>
      <c r="L16" s="3" t="s">
        <v>7</v>
      </c>
      <c r="M16" s="4" t="s">
        <v>9</v>
      </c>
      <c r="N16" s="4" t="s">
        <v>10</v>
      </c>
      <c r="O16" s="4" t="s">
        <v>11</v>
      </c>
      <c r="P16" s="4" t="s">
        <v>7</v>
      </c>
      <c r="Q16" s="5" t="s">
        <v>12</v>
      </c>
      <c r="R16" s="5" t="s">
        <v>13</v>
      </c>
      <c r="S16" s="20" t="s">
        <v>12</v>
      </c>
      <c r="T16" s="20" t="s">
        <v>13</v>
      </c>
    </row>
    <row r="17" spans="2:20" x14ac:dyDescent="0.25">
      <c r="B17" s="6" t="s">
        <v>14</v>
      </c>
      <c r="C17" s="7"/>
      <c r="D17" s="8"/>
      <c r="E17" s="79"/>
      <c r="F17" s="79"/>
      <c r="G17" s="80"/>
      <c r="H17" s="80"/>
      <c r="I17" s="8"/>
      <c r="J17" s="8"/>
      <c r="K17" s="18">
        <v>12309.24</v>
      </c>
      <c r="L17" s="152">
        <v>32393.35</v>
      </c>
      <c r="M17" s="21">
        <v>1364</v>
      </c>
      <c r="N17" s="21">
        <v>494</v>
      </c>
      <c r="O17" s="21">
        <f>M17+N17</f>
        <v>1858</v>
      </c>
      <c r="P17" s="21">
        <v>14492.71</v>
      </c>
      <c r="Q17" s="238"/>
      <c r="R17" s="169"/>
      <c r="S17" s="238"/>
      <c r="T17" s="169"/>
    </row>
    <row r="18" spans="2:20" x14ac:dyDescent="0.25">
      <c r="B18" s="6" t="s">
        <v>15</v>
      </c>
      <c r="C18" s="7"/>
      <c r="D18" s="8"/>
      <c r="E18" s="79"/>
      <c r="F18" s="79"/>
      <c r="G18" s="80"/>
      <c r="H18" s="80"/>
      <c r="I18" s="8"/>
      <c r="J18" s="8"/>
      <c r="K18" s="18">
        <v>5800.93</v>
      </c>
      <c r="L18" s="152">
        <v>15509.1</v>
      </c>
      <c r="M18" s="21">
        <v>932</v>
      </c>
      <c r="N18" s="21">
        <v>346</v>
      </c>
      <c r="O18" s="21">
        <f t="shared" ref="O18:O29" si="0">M18+N18</f>
        <v>1278</v>
      </c>
      <c r="P18" s="21">
        <v>10153.17</v>
      </c>
      <c r="Q18" s="239"/>
      <c r="R18" s="170"/>
      <c r="S18" s="239"/>
      <c r="T18" s="170"/>
    </row>
    <row r="19" spans="2:20" x14ac:dyDescent="0.25">
      <c r="B19" s="6" t="s">
        <v>16</v>
      </c>
      <c r="C19" s="7"/>
      <c r="D19" s="8"/>
      <c r="E19" s="79"/>
      <c r="F19" s="79"/>
      <c r="G19" s="80"/>
      <c r="H19" s="80"/>
      <c r="I19" s="8"/>
      <c r="J19" s="8"/>
      <c r="K19" s="18">
        <v>5186.1099999999997</v>
      </c>
      <c r="L19" s="152">
        <v>13914.09</v>
      </c>
      <c r="M19" s="21">
        <v>899</v>
      </c>
      <c r="N19" s="21">
        <v>339</v>
      </c>
      <c r="O19" s="21">
        <f t="shared" si="0"/>
        <v>1238</v>
      </c>
      <c r="P19" s="21">
        <v>9848.26</v>
      </c>
      <c r="Q19" s="240"/>
      <c r="R19" s="171"/>
      <c r="S19" s="240"/>
      <c r="T19" s="171"/>
    </row>
    <row r="20" spans="2:20" x14ac:dyDescent="0.25">
      <c r="B20" s="6" t="s">
        <v>17</v>
      </c>
      <c r="C20" s="7"/>
      <c r="D20" s="8"/>
      <c r="E20" s="79"/>
      <c r="F20" s="79"/>
      <c r="G20" s="80"/>
      <c r="H20" s="80"/>
      <c r="I20" s="8"/>
      <c r="J20" s="8"/>
      <c r="K20" s="18">
        <v>4871.07</v>
      </c>
      <c r="L20" s="152">
        <v>13096.8</v>
      </c>
      <c r="M20" s="21">
        <v>782</v>
      </c>
      <c r="N20" s="21">
        <v>252</v>
      </c>
      <c r="O20" s="21">
        <f t="shared" si="0"/>
        <v>1034</v>
      </c>
      <c r="P20" s="21">
        <v>8383.2999999999993</v>
      </c>
      <c r="Q20" s="238"/>
      <c r="R20" s="169"/>
      <c r="S20" s="238"/>
      <c r="T20" s="169"/>
    </row>
    <row r="21" spans="2:20" x14ac:dyDescent="0.25">
      <c r="B21" s="6" t="s">
        <v>18</v>
      </c>
      <c r="C21" s="7"/>
      <c r="D21" s="8"/>
      <c r="E21" s="79"/>
      <c r="F21" s="79"/>
      <c r="G21" s="80"/>
      <c r="H21" s="80"/>
      <c r="I21" s="8"/>
      <c r="J21" s="8"/>
      <c r="K21" s="109">
        <v>452.66</v>
      </c>
      <c r="L21" s="155">
        <v>1634.3</v>
      </c>
      <c r="M21" s="130">
        <v>709</v>
      </c>
      <c r="N21" s="130">
        <v>222</v>
      </c>
      <c r="O21" s="130">
        <f t="shared" si="0"/>
        <v>931</v>
      </c>
      <c r="P21" s="21">
        <v>7598.41</v>
      </c>
      <c r="Q21" s="239"/>
      <c r="R21" s="170"/>
      <c r="S21" s="239"/>
      <c r="T21" s="170"/>
    </row>
    <row r="22" spans="2:20" x14ac:dyDescent="0.25">
      <c r="B22" s="6" t="s">
        <v>19</v>
      </c>
      <c r="C22" s="7"/>
      <c r="D22" s="8"/>
      <c r="E22" s="79"/>
      <c r="F22" s="79"/>
      <c r="G22" s="80"/>
      <c r="H22" s="80"/>
      <c r="I22" s="8"/>
      <c r="J22" s="8"/>
      <c r="K22" s="18">
        <v>220.61</v>
      </c>
      <c r="L22" s="152">
        <v>1032.29</v>
      </c>
      <c r="M22" s="21">
        <v>813</v>
      </c>
      <c r="N22" s="21">
        <v>268</v>
      </c>
      <c r="O22" s="21">
        <f t="shared" si="0"/>
        <v>1081</v>
      </c>
      <c r="P22" s="21">
        <v>8869.43</v>
      </c>
      <c r="Q22" s="240"/>
      <c r="R22" s="171"/>
      <c r="S22" s="240"/>
      <c r="T22" s="171"/>
    </row>
    <row r="23" spans="2:20" x14ac:dyDescent="0.25">
      <c r="B23" s="6" t="s">
        <v>20</v>
      </c>
      <c r="C23" s="7"/>
      <c r="D23" s="8"/>
      <c r="E23" s="79"/>
      <c r="F23" s="79"/>
      <c r="G23" s="80"/>
      <c r="H23" s="80"/>
      <c r="I23" s="8"/>
      <c r="J23" s="8"/>
      <c r="K23" s="18">
        <v>22.05</v>
      </c>
      <c r="L23" s="152">
        <v>517.17999999999995</v>
      </c>
      <c r="M23" s="21">
        <v>324</v>
      </c>
      <c r="N23" s="21">
        <v>123</v>
      </c>
      <c r="O23" s="21">
        <f t="shared" si="0"/>
        <v>447</v>
      </c>
      <c r="P23" s="21">
        <v>3959.99</v>
      </c>
      <c r="Q23" s="238"/>
      <c r="R23" s="169"/>
      <c r="S23" s="238"/>
      <c r="T23" s="169"/>
    </row>
    <row r="24" spans="2:20" x14ac:dyDescent="0.25">
      <c r="B24" s="6" t="s">
        <v>21</v>
      </c>
      <c r="C24" s="7"/>
      <c r="D24" s="8"/>
      <c r="E24" s="79"/>
      <c r="F24" s="79"/>
      <c r="G24" s="80"/>
      <c r="H24" s="80"/>
      <c r="I24" s="8"/>
      <c r="J24" s="8"/>
      <c r="K24" s="18">
        <v>44.1</v>
      </c>
      <c r="L24" s="152">
        <v>455.68</v>
      </c>
      <c r="M24" s="304">
        <v>290</v>
      </c>
      <c r="N24" s="304">
        <v>113</v>
      </c>
      <c r="O24" s="304">
        <f t="shared" si="0"/>
        <v>403</v>
      </c>
      <c r="P24" s="304">
        <v>3628.62</v>
      </c>
      <c r="Q24" s="239"/>
      <c r="R24" s="170"/>
      <c r="S24" s="239"/>
      <c r="T24" s="170"/>
    </row>
    <row r="25" spans="2:20" x14ac:dyDescent="0.25">
      <c r="B25" s="6" t="s">
        <v>21</v>
      </c>
      <c r="C25" s="7"/>
      <c r="D25" s="8"/>
      <c r="E25" s="79"/>
      <c r="F25" s="79"/>
      <c r="G25" s="80"/>
      <c r="H25" s="80"/>
      <c r="I25" s="8"/>
      <c r="J25" s="8"/>
      <c r="K25" s="18">
        <v>0</v>
      </c>
      <c r="L25" s="152">
        <v>118.7</v>
      </c>
      <c r="M25" s="305"/>
      <c r="N25" s="305"/>
      <c r="O25" s="305"/>
      <c r="P25" s="305"/>
      <c r="Q25" s="239"/>
      <c r="R25" s="170"/>
      <c r="S25" s="239"/>
      <c r="T25" s="170"/>
    </row>
    <row r="26" spans="2:20" x14ac:dyDescent="0.25">
      <c r="B26" s="6" t="s">
        <v>22</v>
      </c>
      <c r="C26" s="7"/>
      <c r="D26" s="8"/>
      <c r="E26" s="79"/>
      <c r="F26" s="79"/>
      <c r="G26" s="80"/>
      <c r="H26" s="80"/>
      <c r="I26" s="8"/>
      <c r="J26" s="8"/>
      <c r="K26" s="18">
        <v>231.49</v>
      </c>
      <c r="L26" s="152">
        <v>1060.52</v>
      </c>
      <c r="M26" s="21">
        <v>692</v>
      </c>
      <c r="N26" s="21">
        <v>237</v>
      </c>
      <c r="O26" s="21">
        <f t="shared" si="0"/>
        <v>929</v>
      </c>
      <c r="P26" s="21">
        <v>7582.09</v>
      </c>
      <c r="Q26" s="240"/>
      <c r="R26" s="171"/>
      <c r="S26" s="240"/>
      <c r="T26" s="171"/>
    </row>
    <row r="27" spans="2:20" x14ac:dyDescent="0.25">
      <c r="B27" s="6" t="s">
        <v>23</v>
      </c>
      <c r="C27" s="7"/>
      <c r="D27" s="8"/>
      <c r="E27" s="79"/>
      <c r="F27" s="79"/>
      <c r="G27" s="80"/>
      <c r="H27" s="80"/>
      <c r="I27" s="8"/>
      <c r="J27" s="8"/>
      <c r="K27" s="18">
        <v>3483.46</v>
      </c>
      <c r="L27" s="152">
        <v>9496.98</v>
      </c>
      <c r="M27" s="21">
        <v>886</v>
      </c>
      <c r="N27" s="21">
        <v>324</v>
      </c>
      <c r="O27" s="21">
        <f t="shared" si="0"/>
        <v>1210</v>
      </c>
      <c r="P27" s="21">
        <v>9657.65</v>
      </c>
      <c r="Q27" s="238"/>
      <c r="R27" s="169"/>
      <c r="S27" s="238"/>
      <c r="T27" s="169"/>
    </row>
    <row r="28" spans="2:20" x14ac:dyDescent="0.25">
      <c r="B28" s="6" t="s">
        <v>24</v>
      </c>
      <c r="C28" s="7"/>
      <c r="D28" s="8"/>
      <c r="E28" s="79"/>
      <c r="F28" s="79"/>
      <c r="G28" s="80"/>
      <c r="H28" s="80"/>
      <c r="I28" s="8"/>
      <c r="J28" s="8"/>
      <c r="K28" s="18">
        <v>7354.98</v>
      </c>
      <c r="L28" s="152">
        <v>19540.7</v>
      </c>
      <c r="M28" s="21">
        <v>1059</v>
      </c>
      <c r="N28" s="21">
        <v>405</v>
      </c>
      <c r="O28" s="21">
        <f t="shared" si="0"/>
        <v>1464</v>
      </c>
      <c r="P28" s="21">
        <v>11529.66</v>
      </c>
      <c r="Q28" s="239"/>
      <c r="R28" s="170"/>
      <c r="S28" s="239"/>
      <c r="T28" s="170"/>
    </row>
    <row r="29" spans="2:20" x14ac:dyDescent="0.25">
      <c r="B29" s="6" t="s">
        <v>25</v>
      </c>
      <c r="C29" s="7"/>
      <c r="D29" s="8"/>
      <c r="E29" s="79"/>
      <c r="F29" s="79"/>
      <c r="G29" s="80"/>
      <c r="H29" s="80"/>
      <c r="I29" s="8"/>
      <c r="J29" s="8"/>
      <c r="K29" s="18">
        <v>8392.4599999999991</v>
      </c>
      <c r="L29" s="152">
        <v>22232.2</v>
      </c>
      <c r="M29" s="21">
        <v>878</v>
      </c>
      <c r="N29" s="21">
        <v>323</v>
      </c>
      <c r="O29" s="21">
        <f t="shared" si="0"/>
        <v>1201</v>
      </c>
      <c r="P29" s="21">
        <v>9588.0300000000007</v>
      </c>
      <c r="Q29" s="240"/>
      <c r="R29" s="171"/>
      <c r="S29" s="240"/>
      <c r="T29" s="171"/>
    </row>
    <row r="30" spans="2:20" x14ac:dyDescent="0.25">
      <c r="B30" s="12" t="s">
        <v>26</v>
      </c>
      <c r="C30" s="81">
        <f t="shared" ref="C30:H30" si="1">SUM(C17:C29)</f>
        <v>0</v>
      </c>
      <c r="D30" s="81">
        <f t="shared" si="1"/>
        <v>0</v>
      </c>
      <c r="E30" s="81">
        <f t="shared" si="1"/>
        <v>0</v>
      </c>
      <c r="F30" s="81">
        <f t="shared" si="1"/>
        <v>0</v>
      </c>
      <c r="G30" s="81">
        <f t="shared" si="1"/>
        <v>0</v>
      </c>
      <c r="H30" s="81">
        <f t="shared" si="1"/>
        <v>0</v>
      </c>
      <c r="I30" s="13"/>
      <c r="J30" s="13"/>
      <c r="K30" s="13">
        <f t="shared" ref="K30:R30" si="2">SUM(K17:K29)</f>
        <v>48369.159999999996</v>
      </c>
      <c r="L30" s="13">
        <f t="shared" si="2"/>
        <v>131001.88999999997</v>
      </c>
      <c r="M30" s="13">
        <f t="shared" si="2"/>
        <v>9628</v>
      </c>
      <c r="N30" s="13">
        <f t="shared" si="2"/>
        <v>3446</v>
      </c>
      <c r="O30" s="13">
        <f t="shared" si="2"/>
        <v>13074</v>
      </c>
      <c r="P30" s="13">
        <f t="shared" si="2"/>
        <v>105291.31999999999</v>
      </c>
      <c r="Q30" s="13">
        <f t="shared" si="2"/>
        <v>0</v>
      </c>
      <c r="R30" s="13">
        <f t="shared" si="2"/>
        <v>0</v>
      </c>
      <c r="S30" s="13">
        <f t="shared" ref="S30:T30" si="3">SUM(S17)</f>
        <v>0</v>
      </c>
      <c r="T30" s="13">
        <f t="shared" si="3"/>
        <v>0</v>
      </c>
    </row>
    <row r="31" spans="2:20" x14ac:dyDescent="0.25">
      <c r="B31" s="71" t="s">
        <v>33</v>
      </c>
      <c r="F31" s="42" t="e">
        <f>F30/E30</f>
        <v>#DIV/0!</v>
      </c>
      <c r="H31" t="e">
        <f>H30/G30</f>
        <v>#DIV/0!</v>
      </c>
      <c r="L31" s="22">
        <f>L30/K30</f>
        <v>2.7083763703979971</v>
      </c>
      <c r="P31" s="34">
        <f>P30/O30</f>
        <v>8.0534893682117179</v>
      </c>
      <c r="R31" t="e">
        <f>R30/Q30</f>
        <v>#DIV/0!</v>
      </c>
      <c r="T31" t="e">
        <f>T30/S30</f>
        <v>#DIV/0!</v>
      </c>
    </row>
    <row r="32" spans="2:20" x14ac:dyDescent="0.25"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2:16" x14ac:dyDescent="0.25">
      <c r="B33" s="55"/>
      <c r="F33" s="42"/>
      <c r="L33" s="158"/>
      <c r="M33" s="153"/>
      <c r="N33" s="153"/>
      <c r="O33" s="153"/>
      <c r="P33" s="154"/>
    </row>
    <row r="35" spans="2:16" x14ac:dyDescent="0.25">
      <c r="L35" s="159"/>
      <c r="M35" s="153"/>
      <c r="N35" s="153"/>
      <c r="O35" s="153"/>
      <c r="P35" s="153"/>
    </row>
    <row r="37" spans="2:16" x14ac:dyDescent="0.25">
      <c r="M37" s="22"/>
      <c r="N37" s="22"/>
      <c r="O37" s="22"/>
    </row>
    <row r="38" spans="2:16" x14ac:dyDescent="0.25">
      <c r="M38" s="34"/>
      <c r="N38" s="22"/>
      <c r="O38" s="34"/>
    </row>
    <row r="71" ht="28.5" customHeight="1" x14ac:dyDescent="0.25"/>
  </sheetData>
  <mergeCells count="73">
    <mergeCell ref="I7:J7"/>
    <mergeCell ref="I14:J14"/>
    <mergeCell ref="Q8:R8"/>
    <mergeCell ref="S8:T8"/>
    <mergeCell ref="B7:B9"/>
    <mergeCell ref="C7:D7"/>
    <mergeCell ref="E7:F7"/>
    <mergeCell ref="G7:H7"/>
    <mergeCell ref="K7:L7"/>
    <mergeCell ref="M7:P7"/>
    <mergeCell ref="Q7:R7"/>
    <mergeCell ref="S7:T7"/>
    <mergeCell ref="C8:D8"/>
    <mergeCell ref="E8:F8"/>
    <mergeCell ref="G8:H8"/>
    <mergeCell ref="I8:J8"/>
    <mergeCell ref="S17:S19"/>
    <mergeCell ref="T17:T19"/>
    <mergeCell ref="K8:L8"/>
    <mergeCell ref="M8:P8"/>
    <mergeCell ref="K15:L15"/>
    <mergeCell ref="M15:P15"/>
    <mergeCell ref="Q15:R15"/>
    <mergeCell ref="M13:N13"/>
    <mergeCell ref="O13:P13"/>
    <mergeCell ref="Q27:Q29"/>
    <mergeCell ref="R27:R29"/>
    <mergeCell ref="S27:S29"/>
    <mergeCell ref="T27:T29"/>
    <mergeCell ref="B14:B16"/>
    <mergeCell ref="C14:D14"/>
    <mergeCell ref="E14:F14"/>
    <mergeCell ref="G14:H14"/>
    <mergeCell ref="K14:L14"/>
    <mergeCell ref="M14:P14"/>
    <mergeCell ref="Q14:R14"/>
    <mergeCell ref="S14:T14"/>
    <mergeCell ref="C15:D15"/>
    <mergeCell ref="E15:F15"/>
    <mergeCell ref="G15:H15"/>
    <mergeCell ref="I15:J15"/>
    <mergeCell ref="Q2:R2"/>
    <mergeCell ref="S23:S26"/>
    <mergeCell ref="T23:T26"/>
    <mergeCell ref="S2:T2"/>
    <mergeCell ref="M3:P3"/>
    <mergeCell ref="Q3:R3"/>
    <mergeCell ref="S3:T3"/>
    <mergeCell ref="Q20:Q22"/>
    <mergeCell ref="R20:R22"/>
    <mergeCell ref="S20:S22"/>
    <mergeCell ref="T20:T22"/>
    <mergeCell ref="Q23:Q26"/>
    <mergeCell ref="R23:R26"/>
    <mergeCell ref="S15:T15"/>
    <mergeCell ref="Q17:Q19"/>
    <mergeCell ref="R17:R19"/>
    <mergeCell ref="P24:P25"/>
    <mergeCell ref="M24:M25"/>
    <mergeCell ref="N24:N25"/>
    <mergeCell ref="O24:O25"/>
    <mergeCell ref="B2:B4"/>
    <mergeCell ref="C2:D2"/>
    <mergeCell ref="E2:F2"/>
    <mergeCell ref="G2:H2"/>
    <mergeCell ref="K2:L2"/>
    <mergeCell ref="C3:D3"/>
    <mergeCell ref="E3:F3"/>
    <mergeCell ref="G3:H3"/>
    <mergeCell ref="I3:J3"/>
    <mergeCell ref="K3:L3"/>
    <mergeCell ref="I2:J2"/>
    <mergeCell ref="M2:P2"/>
  </mergeCells>
  <phoneticPr fontId="9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1 Obecní úřad</vt:lpstr>
      <vt:lpstr>2 Restaurace na nám.</vt:lpstr>
      <vt:lpstr>3 KD Těrlicko</vt:lpstr>
      <vt:lpstr>4 KD Hradiště</vt:lpstr>
      <vt:lpstr>5 HZ Těrlicko</vt:lpstr>
      <vt:lpstr>6 HZ Hradiště</vt:lpstr>
      <vt:lpstr>7 ZŠ Těrlicko_Školní</vt:lpstr>
      <vt:lpstr> 8 ZŠ a MŠ polská</vt:lpstr>
      <vt:lpstr> 9 ZŠ a MŠ Hradiště</vt:lpstr>
      <vt:lpstr> 10 MŠ Těrlicko_Májová</vt:lpstr>
      <vt:lpstr>SOUHRN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Vladimír Baginský</cp:lastModifiedBy>
  <cp:lastPrinted>2025-08-20T09:54:47Z</cp:lastPrinted>
  <dcterms:created xsi:type="dcterms:W3CDTF">2023-05-24T12:41:12Z</dcterms:created>
  <dcterms:modified xsi:type="dcterms:W3CDTF">2025-09-30T10:38:19Z</dcterms:modified>
</cp:coreProperties>
</file>